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ocuments\MAPA DE RIESGOS\2023\NUEVOS MAPAS DE RIESGO\"/>
    </mc:Choice>
  </mc:AlternateContent>
  <bookViews>
    <workbookView xWindow="0" yWindow="0" windowWidth="28800" windowHeight="13725"/>
  </bookViews>
  <sheets>
    <sheet name="CONTROL DE ACTUALIZACION" sheetId="6" r:id="rId1"/>
    <sheet name="FORMATO" sheetId="1" r:id="rId2"/>
    <sheet name="MENUS" sheetId="2" r:id="rId3"/>
    <sheet name="TABLAS DE CRITERIOS" sheetId="3" r:id="rId4"/>
    <sheet name="MAPA NUEVO" sheetId="4" r:id="rId5"/>
    <sheet name="BD ID COLOR N" sheetId="5" r:id="rId6"/>
  </sheets>
  <definedNames>
    <definedName name="_xlnm._FilterDatabase" localSheetId="5" hidden="1">'BD ID COLOR N'!$B$2:$D$27</definedName>
    <definedName name="IMPACTO">#REF!</definedName>
    <definedName name="IMPACTON">'MAPA NUEVO'!$E$9:$I$9</definedName>
    <definedName name="PROBABILIDAD">#REF!</definedName>
    <definedName name="PROBABILIDADN">'MAPA NUEVO'!$D$4:$D$8</definedName>
  </definedNames>
  <calcPr calcId="152511"/>
  <extLst>
    <ext uri="GoogleSheetsCustomDataVersion2">
      <go:sheetsCustomData xmlns:go="http://customooxmlschemas.google.com/" r:id="rId9" roundtripDataChecksum="AiRvJSiIjm6ssUVwy0lS419V64zW1kgmLVg9fRwtz14="/>
    </ext>
  </extLst>
</workbook>
</file>

<file path=xl/calcChain.xml><?xml version="1.0" encoding="utf-8"?>
<calcChain xmlns="http://schemas.openxmlformats.org/spreadsheetml/2006/main">
  <c r="I8" i="4" l="1"/>
  <c r="H8" i="4"/>
  <c r="G8" i="4"/>
  <c r="F8" i="4"/>
  <c r="E8" i="4"/>
  <c r="I7" i="4"/>
  <c r="H7" i="4"/>
  <c r="G7" i="4"/>
  <c r="F7" i="4"/>
  <c r="E7" i="4"/>
  <c r="I6" i="4"/>
  <c r="H6" i="4"/>
  <c r="G6" i="4"/>
  <c r="F6" i="4"/>
  <c r="E6" i="4"/>
  <c r="I5" i="4"/>
  <c r="H5" i="4"/>
  <c r="G5" i="4"/>
  <c r="F5" i="4"/>
  <c r="E5" i="4"/>
  <c r="I4" i="4"/>
  <c r="H4" i="4"/>
  <c r="G4" i="4"/>
  <c r="F4" i="4"/>
  <c r="E4" i="4"/>
  <c r="AQ33" i="1"/>
  <c r="AM33" i="1"/>
  <c r="AC33" i="1"/>
  <c r="AD33" i="1" s="1"/>
  <c r="Z33" i="1"/>
  <c r="Y33" i="1"/>
  <c r="AE33" i="1" s="1"/>
  <c r="AQ32" i="1"/>
  <c r="AM32" i="1"/>
  <c r="AC32" i="1"/>
  <c r="AD32" i="1" s="1"/>
  <c r="AW32" i="1" s="1"/>
  <c r="AV32" i="1" s="1"/>
  <c r="Z32" i="1"/>
  <c r="Y32" i="1"/>
  <c r="AQ31" i="1"/>
  <c r="AU31" i="1" s="1"/>
  <c r="AT31" i="1" s="1"/>
  <c r="AM31" i="1"/>
  <c r="AC31" i="1"/>
  <c r="AD31" i="1" s="1"/>
  <c r="Z31" i="1"/>
  <c r="Y31" i="1"/>
  <c r="AE31" i="1" s="1"/>
  <c r="AQ30" i="1"/>
  <c r="AU30" i="1" s="1"/>
  <c r="AT30" i="1" s="1"/>
  <c r="AM30" i="1"/>
  <c r="AC30" i="1"/>
  <c r="AD30" i="1" s="1"/>
  <c r="Z30" i="1"/>
  <c r="Y30" i="1"/>
  <c r="AE30" i="1" s="1"/>
  <c r="AQ29" i="1"/>
  <c r="AU29" i="1" s="1"/>
  <c r="AT29" i="1" s="1"/>
  <c r="AM29" i="1"/>
  <c r="AC29" i="1"/>
  <c r="AD29" i="1" s="1"/>
  <c r="AW29" i="1" s="1"/>
  <c r="AV29" i="1" s="1"/>
  <c r="Z29" i="1"/>
  <c r="Y29" i="1"/>
  <c r="AQ28" i="1"/>
  <c r="AM28" i="1"/>
  <c r="AC28" i="1"/>
  <c r="AD28" i="1" s="1"/>
  <c r="AW28" i="1" s="1"/>
  <c r="AV28" i="1" s="1"/>
  <c r="Z28" i="1"/>
  <c r="Y28" i="1"/>
  <c r="AQ27" i="1"/>
  <c r="AU27" i="1" s="1"/>
  <c r="AT27" i="1" s="1"/>
  <c r="AM27" i="1"/>
  <c r="AC27" i="1"/>
  <c r="Z27" i="1"/>
  <c r="Y27" i="1"/>
  <c r="AE27" i="1" s="1"/>
  <c r="AQ26" i="1"/>
  <c r="AU26" i="1" s="1"/>
  <c r="AT26" i="1" s="1"/>
  <c r="AM26" i="1"/>
  <c r="AC26" i="1"/>
  <c r="Z26" i="1"/>
  <c r="Y26" i="1"/>
  <c r="AE26" i="1" s="1"/>
  <c r="AQ25" i="1"/>
  <c r="AM25" i="1"/>
  <c r="AD25" i="1"/>
  <c r="AW25" i="1" s="1"/>
  <c r="AV25" i="1" s="1"/>
  <c r="AC25" i="1"/>
  <c r="Z25" i="1"/>
  <c r="Y25" i="1"/>
  <c r="AE25" i="1" s="1"/>
  <c r="AQ24" i="1"/>
  <c r="AM24" i="1"/>
  <c r="AC24" i="1"/>
  <c r="F22" i="4" s="1"/>
  <c r="Z24" i="1"/>
  <c r="Y24" i="1"/>
  <c r="E22" i="4" s="1"/>
  <c r="AQ23" i="1"/>
  <c r="AM23" i="1"/>
  <c r="AD23" i="1"/>
  <c r="AW23" i="1" s="1"/>
  <c r="AV23" i="1" s="1"/>
  <c r="F34" i="4" s="1"/>
  <c r="AC23" i="1"/>
  <c r="F21" i="4" s="1"/>
  <c r="Z23" i="1"/>
  <c r="Y23" i="1"/>
  <c r="AE23" i="1" s="1"/>
  <c r="AQ22" i="1"/>
  <c r="AU22" i="1" s="1"/>
  <c r="AT22" i="1" s="1"/>
  <c r="AM22" i="1"/>
  <c r="AC22" i="1"/>
  <c r="F20" i="4" s="1"/>
  <c r="Z22" i="1"/>
  <c r="Y22" i="1"/>
  <c r="AQ21" i="1"/>
  <c r="AM21" i="1"/>
  <c r="AD21" i="1"/>
  <c r="AW21" i="1" s="1"/>
  <c r="AV21" i="1" s="1"/>
  <c r="F32" i="4" s="1"/>
  <c r="AC21" i="1"/>
  <c r="F19" i="4" s="1"/>
  <c r="Z21" i="1"/>
  <c r="Y21" i="1"/>
  <c r="AE21" i="1" s="1"/>
  <c r="AQ20" i="1"/>
  <c r="AM20" i="1"/>
  <c r="AC20" i="1"/>
  <c r="F18" i="4" s="1"/>
  <c r="Z20" i="1"/>
  <c r="Y20" i="1"/>
  <c r="E18" i="4" s="1"/>
  <c r="AQ19" i="1"/>
  <c r="AM19" i="1"/>
  <c r="AD19" i="1"/>
  <c r="AW19" i="1" s="1"/>
  <c r="AV19" i="1" s="1"/>
  <c r="F30" i="4" s="1"/>
  <c r="AC19" i="1"/>
  <c r="F17" i="4" s="1"/>
  <c r="Z19" i="1"/>
  <c r="Y19" i="1"/>
  <c r="AE19" i="1" s="1"/>
  <c r="AQ18" i="1"/>
  <c r="AU18" i="1" s="1"/>
  <c r="AT18" i="1" s="1"/>
  <c r="AM18" i="1"/>
  <c r="AC18" i="1"/>
  <c r="F16" i="4" s="1"/>
  <c r="Z18" i="1"/>
  <c r="Y18" i="1"/>
  <c r="AQ17" i="1"/>
  <c r="AM17" i="1"/>
  <c r="AD17" i="1"/>
  <c r="AW17" i="1" s="1"/>
  <c r="AV17" i="1" s="1"/>
  <c r="F28" i="4" s="1"/>
  <c r="AC17" i="1"/>
  <c r="F15" i="4" s="1"/>
  <c r="Z17" i="1"/>
  <c r="Y17" i="1"/>
  <c r="AE17" i="1" s="1"/>
  <c r="E33" i="4" l="1"/>
  <c r="E29" i="4"/>
  <c r="AU20" i="1"/>
  <c r="AT20" i="1" s="1"/>
  <c r="AU24" i="1"/>
  <c r="AT24" i="1" s="1"/>
  <c r="E37" i="4"/>
  <c r="E36" i="4"/>
  <c r="AU17" i="1"/>
  <c r="AT17" i="1" s="1"/>
  <c r="AD18" i="1"/>
  <c r="AW18" i="1" s="1"/>
  <c r="AV18" i="1" s="1"/>
  <c r="AU19" i="1"/>
  <c r="AT19" i="1" s="1"/>
  <c r="AD20" i="1"/>
  <c r="AU21" i="1"/>
  <c r="AT21" i="1" s="1"/>
  <c r="AD22" i="1"/>
  <c r="AW22" i="1" s="1"/>
  <c r="AV22" i="1" s="1"/>
  <c r="AU23" i="1"/>
  <c r="AT23" i="1" s="1"/>
  <c r="AD24" i="1"/>
  <c r="AU25" i="1"/>
  <c r="AT25" i="1" s="1"/>
  <c r="AX25" i="1" s="1"/>
  <c r="AD27" i="1"/>
  <c r="AW27" i="1" s="1"/>
  <c r="AV27" i="1" s="1"/>
  <c r="F24" i="4"/>
  <c r="AE29" i="1"/>
  <c r="AX29" i="1"/>
  <c r="AW31" i="1"/>
  <c r="AV31" i="1" s="1"/>
  <c r="AU33" i="1"/>
  <c r="AT33" i="1" s="1"/>
  <c r="AX31" i="1"/>
  <c r="AX30" i="1"/>
  <c r="AE18" i="1"/>
  <c r="G18" i="4"/>
  <c r="H18" i="4" s="1"/>
  <c r="I18" i="4" s="1"/>
  <c r="AW20" i="1"/>
  <c r="AV20" i="1" s="1"/>
  <c r="F31" i="4" s="1"/>
  <c r="AE22" i="1"/>
  <c r="G22" i="4"/>
  <c r="H22" i="4" s="1"/>
  <c r="I22" i="4" s="1"/>
  <c r="AW24" i="1"/>
  <c r="AV24" i="1" s="1"/>
  <c r="F35" i="4" s="1"/>
  <c r="AD26" i="1"/>
  <c r="F23" i="4"/>
  <c r="AW26" i="1"/>
  <c r="AV26" i="1" s="1"/>
  <c r="F36" i="4" s="1"/>
  <c r="AE28" i="1"/>
  <c r="AU28" i="1"/>
  <c r="AT28" i="1" s="1"/>
  <c r="AX28" i="1" s="1"/>
  <c r="AW30" i="1"/>
  <c r="AV30" i="1" s="1"/>
  <c r="AE32" i="1"/>
  <c r="AU32" i="1"/>
  <c r="AT32" i="1" s="1"/>
  <c r="AX32" i="1" s="1"/>
  <c r="E15" i="4"/>
  <c r="G15" i="4" s="1"/>
  <c r="H15" i="4" s="1"/>
  <c r="I15" i="4" s="1"/>
  <c r="E19" i="4"/>
  <c r="G19" i="4" s="1"/>
  <c r="H19" i="4" s="1"/>
  <c r="I19" i="4" s="1"/>
  <c r="E23" i="4"/>
  <c r="G23" i="4" s="1"/>
  <c r="H23" i="4" s="1"/>
  <c r="I23" i="4" s="1"/>
  <c r="AW33" i="1"/>
  <c r="AV33" i="1" s="1"/>
  <c r="E16" i="4"/>
  <c r="G16" i="4" s="1"/>
  <c r="H16" i="4" s="1"/>
  <c r="I16" i="4" s="1"/>
  <c r="E20" i="4"/>
  <c r="G20" i="4" s="1"/>
  <c r="H20" i="4" s="1"/>
  <c r="I20" i="4" s="1"/>
  <c r="E24" i="4"/>
  <c r="G24" i="4" s="1"/>
  <c r="H24" i="4" s="1"/>
  <c r="I24" i="4" s="1"/>
  <c r="E17" i="4"/>
  <c r="G17" i="4" s="1"/>
  <c r="H17" i="4" s="1"/>
  <c r="I17" i="4" s="1"/>
  <c r="E21" i="4"/>
  <c r="G21" i="4" s="1"/>
  <c r="H21" i="4" s="1"/>
  <c r="I21" i="4" s="1"/>
  <c r="AE20" i="1"/>
  <c r="AE24" i="1"/>
  <c r="F33" i="4" l="1"/>
  <c r="AX22" i="1"/>
  <c r="F37" i="4"/>
  <c r="AX27" i="1"/>
  <c r="F29" i="4"/>
  <c r="AX18" i="1"/>
  <c r="E32" i="4"/>
  <c r="G32" i="4" s="1"/>
  <c r="H32" i="4" s="1"/>
  <c r="I32" i="4" s="1"/>
  <c r="AX21" i="1"/>
  <c r="E28" i="4"/>
  <c r="G28" i="4" s="1"/>
  <c r="H28" i="4" s="1"/>
  <c r="I28" i="4" s="1"/>
  <c r="AX17" i="1"/>
  <c r="G37" i="4"/>
  <c r="H37" i="4" s="1"/>
  <c r="I37" i="4" s="1"/>
  <c r="G29" i="4"/>
  <c r="H29" i="4" s="1"/>
  <c r="I29" i="4" s="1"/>
  <c r="AX33" i="1"/>
  <c r="G36" i="4"/>
  <c r="H36" i="4" s="1"/>
  <c r="I36" i="4" s="1"/>
  <c r="E35" i="4"/>
  <c r="G35" i="4" s="1"/>
  <c r="H35" i="4" s="1"/>
  <c r="I35" i="4" s="1"/>
  <c r="AX24" i="1"/>
  <c r="E34" i="4"/>
  <c r="G34" i="4" s="1"/>
  <c r="H34" i="4" s="1"/>
  <c r="I34" i="4" s="1"/>
  <c r="AX23" i="1"/>
  <c r="E30" i="4"/>
  <c r="G30" i="4" s="1"/>
  <c r="H30" i="4" s="1"/>
  <c r="I30" i="4" s="1"/>
  <c r="AX19" i="1"/>
  <c r="AX26" i="1"/>
  <c r="E31" i="4"/>
  <c r="G31" i="4" s="1"/>
  <c r="H31" i="4" s="1"/>
  <c r="I31" i="4" s="1"/>
  <c r="AX20" i="1"/>
  <c r="G33" i="4"/>
  <c r="H33" i="4" s="1"/>
  <c r="I33" i="4" s="1"/>
</calcChain>
</file>

<file path=xl/comments1.xml><?xml version="1.0" encoding="utf-8"?>
<comments xmlns="http://schemas.openxmlformats.org/spreadsheetml/2006/main">
  <authors>
    <author/>
  </authors>
  <commentList>
    <comment ref="W10" authorId="0" shapeId="0">
      <text>
        <r>
          <rPr>
            <sz val="11"/>
            <color theme="1"/>
            <rFont val="Calibri"/>
            <family val="2"/>
            <scheme val="minor"/>
          </rPr>
          <t>======
ID#AAAAxrDcA0g
Usuario    (2023-05-23 20:39:40)
Analice los escenarios y determine la probabilidad de ocurrencia del riesgo (evento) que está analizando de acuerdo con la siguiente escala.
• Rara vez - El evento puede ocurrir solo en circunstancias excepcionales (poco comunes o anormales).
• Improbable - El evento puede ocurrir en algún momento
• Posible - El evento podrá ocurrir en algún momento.
• Probable - Es viable que el evento ocurra en la mayoría de las circunstancias
• Casi Seguro - Se espera que el evento ocurra en la mayoría de las circunstancias.</t>
        </r>
      </text>
    </comment>
    <comment ref="Y10" authorId="0" shapeId="0">
      <text>
        <r>
          <rPr>
            <sz val="11"/>
            <color theme="1"/>
            <rFont val="Calibri"/>
            <family val="2"/>
            <scheme val="minor"/>
          </rPr>
          <t>======
ID#AAAAxrDcA0k
Usuario    (2023-05-23 20:39:40)
Este dato está parametrizado y es calculado automáticamente de acuerdo al criterio de probabilidad definido en el paso anterior</t>
        </r>
      </text>
    </comment>
    <comment ref="Z10" authorId="0" shapeId="0">
      <text>
        <r>
          <rPr>
            <sz val="11"/>
            <color theme="1"/>
            <rFont val="Calibri"/>
            <family val="2"/>
            <scheme val="minor"/>
          </rPr>
          <t>======
ID#AAAAxrDcA0o
Usuario    (2023-05-23 20:39:40)
Este dato está parametrizado y es calculado automáticamente de acuerdo al criterio de probabilidad definido en el paso anterior</t>
        </r>
      </text>
    </comment>
    <comment ref="AA10" authorId="0" shapeId="0">
      <text>
        <r>
          <rPr>
            <sz val="11"/>
            <color theme="1"/>
            <rFont val="Calibri"/>
            <family val="2"/>
            <scheme val="minor"/>
          </rPr>
          <t>======
ID#AAAAxrARoY0
Usuario    (2023-05-23 20:39:40)
El criterio del impacto se establece por la afectación económica (presupuestal) que se genera con su materialización.</t>
        </r>
      </text>
    </comment>
    <comment ref="AC10" authorId="0" shapeId="0">
      <text>
        <r>
          <rPr>
            <sz val="11"/>
            <color theme="1"/>
            <rFont val="Calibri"/>
            <family val="2"/>
            <scheme val="minor"/>
          </rPr>
          <t>======
ID#AAAAxrDcA04
Usuario    (2023-05-23 20:39:40)
Este dato está parametrizado y es calculado automáticamente de acuerdo al criterio de impacto definido en el paso anterior</t>
        </r>
      </text>
    </comment>
    <comment ref="AD10" authorId="0" shapeId="0">
      <text>
        <r>
          <rPr>
            <sz val="11"/>
            <color theme="1"/>
            <rFont val="Calibri"/>
            <family val="2"/>
            <scheme val="minor"/>
          </rPr>
          <t>======
ID#AAAAxrDcA08
Usuario    (2023-05-23 20:39:40)
Este dato está parametrizado y es calculado automáticamente de acuerdo al criterio de impacto definido en el paso anterior</t>
        </r>
      </text>
    </comment>
    <comment ref="AE10" authorId="0" shapeId="0">
      <text>
        <r>
          <rPr>
            <sz val="11"/>
            <color theme="1"/>
            <rFont val="Calibri"/>
            <family val="2"/>
            <scheme val="minor"/>
          </rPr>
          <t>======
ID#AAAAxrARoY4
Usuario    (2023-05-23 20:39:40)
Este dato está parametrizado en la Mapa de Riesgos con condicionales y se establece automáticamente de acuerdo al criterio de probabilidad y el criterio de impacto definidos en los pasos anteriores</t>
        </r>
      </text>
    </comment>
    <comment ref="AG10" authorId="0" shapeId="0">
      <text>
        <r>
          <rPr>
            <sz val="11"/>
            <color theme="1"/>
            <rFont val="Calibri"/>
            <family val="2"/>
            <scheme val="minor"/>
          </rPr>
          <t>======
ID#AAAAxrARoY8
Usuario    (2023-05-23 20:39:40)
Describa de forma muy concreta, el control o controles que reduzcan o mitiguen la causa del riesgo que se está analizado.  Tenga en cuenta que, la identificación de controles se debe realizar a cada riesgo desde la óptica de los líderes de procesos como expertos en su quehacer. Los responsables de implementar y reportar avances de los controles implementados, son los líderes de proceso con el apoyo de su equipo de trabajo.</t>
        </r>
      </text>
    </comment>
    <comment ref="AQ10" authorId="0" shapeId="0">
      <text>
        <r>
          <rPr>
            <sz val="11"/>
            <color theme="1"/>
            <rFont val="Calibri"/>
            <family val="2"/>
            <scheme val="minor"/>
          </rPr>
          <t>======
ID#AAAAxrARoYk
Usuario    (2023-05-23 20:39:40)
Este dato está parametrizado en la Mapa de Riesgos y se asigna automáticamente de acuerdo al tipo de control registrado en los pasos anteriores 
Para tener en cuenta
+ Control Preventivo afecta la probabilidad ya que el riego aún no se ha materializado 
+ Control Correctivo afecta el Impacto ya que al materializarse se genera una afectación</t>
        </r>
      </text>
    </comment>
    <comment ref="AT10" authorId="0" shapeId="0">
      <text>
        <r>
          <rPr>
            <sz val="11"/>
            <color theme="1"/>
            <rFont val="Calibri"/>
            <family val="2"/>
            <scheme val="minor"/>
          </rPr>
          <t>======
ID#AAAAxrARoYo
Usuario    (2023-05-23 20:39:40)
Este dato está parametrizado en la Mapa de Riesgos y se asigna automáticamente de acuerdo al % de calificación obtenido en la PROBABILIDAD INHERENTE</t>
        </r>
      </text>
    </comment>
    <comment ref="AU10" authorId="0" shapeId="0">
      <text>
        <r>
          <rPr>
            <sz val="11"/>
            <color theme="1"/>
            <rFont val="Calibri"/>
            <family val="2"/>
            <scheme val="minor"/>
          </rPr>
          <t>======
ID#AAAAxrDcA0w
Usuario    (2023-05-23 20:39:40)
Este dato está parametrizado en la Mapa de Riesgos y se asigna automáticamente de acuerdo al % de calificación obtenido en la PROBABILIDAD INHERENTE</t>
        </r>
      </text>
    </comment>
    <comment ref="AV10" authorId="0" shapeId="0">
      <text>
        <r>
          <rPr>
            <sz val="11"/>
            <color theme="1"/>
            <rFont val="Calibri"/>
            <family val="2"/>
            <scheme val="minor"/>
          </rPr>
          <t>======
ID#AAAAxrDcA0s
Usuario    (2023-05-23 20:39:40)
Este dato está parametrizado en la Mapa de Riesgos y se asigna automáticamente de acuerdo al % de calificación obtenido en la PROBABILIDAD INHERENTE</t>
        </r>
      </text>
    </comment>
    <comment ref="AW10" authorId="0" shapeId="0">
      <text>
        <r>
          <rPr>
            <sz val="11"/>
            <color theme="1"/>
            <rFont val="Calibri"/>
            <family val="2"/>
            <scheme val="minor"/>
          </rPr>
          <t>======
ID#AAAAxrARoYY
Usuario    (2023-05-23 20:39:40)
Este dato está parametrizado en la Mapa de Riesgos y se asigna automáticamente de acuerdo al % de calificación obtenido en la PROBABILIDAD INHERENTE</t>
        </r>
      </text>
    </comment>
    <comment ref="AX10" authorId="0" shapeId="0">
      <text>
        <r>
          <rPr>
            <sz val="11"/>
            <color theme="1"/>
            <rFont val="Calibri"/>
            <family val="2"/>
            <scheme val="minor"/>
          </rPr>
          <t>======
ID#AAAAxrARoYg
Usuario    (2023-05-23 20:39:40)
Este dato está parametrizado en la Mapa de Riesgos y se asigna automáticamente de acuerdo al % de calificación obtenido en la PROBABILIDAD INHERENTE</t>
        </r>
      </text>
    </comment>
    <comment ref="AZ10" authorId="0" shapeId="0">
      <text>
        <r>
          <rPr>
            <sz val="11"/>
            <color theme="1"/>
            <rFont val="Calibri"/>
            <family val="2"/>
            <scheme val="minor"/>
          </rPr>
          <t>======
ID#AAAAxrARoYw
Usuario    (2023-05-23 20:39:40)
OPCIONES DE TRATAMIENTO DEL RIESGO
• Evitar el riesgo: 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los equipos, desarrollo tecnológico, etc.
• Reducir el riesgo: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
• Compartir o transferir el riesgo: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 Asumir un riesgo: Luego de que el riesgo ha sido reducido o transferido puede quedar un riesgo residual que se mantiene, en este caso, el gerente del proceso simplemente acepta la pérdida residual probable y elabora planes de contingencia para su manejo.</t>
        </r>
      </text>
    </comment>
    <comment ref="BA10" authorId="0" shapeId="0">
      <text>
        <r>
          <rPr>
            <sz val="11"/>
            <color theme="1"/>
            <rFont val="Calibri"/>
            <family val="2"/>
            <scheme val="minor"/>
          </rPr>
          <t>======
ID#AAAAxrDcA1E
Usuario    (2023-05-23 20:39:40)
Hace referencia a la definición de acciones asociadas al control del riesgo; que se pueden emprender para potencializar el cumplimiento del control existente, para el tratamiento de los riesgos identificados</t>
        </r>
      </text>
    </comment>
    <comment ref="BE10" authorId="0" shapeId="0">
      <text>
        <r>
          <rPr>
            <sz val="11"/>
            <color theme="1"/>
            <rFont val="Calibri"/>
            <family val="2"/>
            <scheme val="minor"/>
          </rPr>
          <t>======
ID#AAAAxrARoYU
Usuario    (2023-05-23 20:39:40)
Indica el periodo en que se ejecutará la acción asociada al control</t>
        </r>
      </text>
    </comment>
    <comment ref="BK10" authorId="0" shapeId="0">
      <text>
        <r>
          <rPr>
            <sz val="11"/>
            <color theme="1"/>
            <rFont val="Calibri"/>
            <family val="2"/>
            <scheme val="minor"/>
          </rPr>
          <t>======
ID#AAAAxrDcA1Y
Usuario    (2023-05-23 20:39:40)
Es el mecanismo soporte (evidencia), mediante el cual se verificará el cumplimiento de la acción; por ejemplo: Actas de reunión, listados de asistencia, registro fotográfico, formatos, entre otros</t>
        </r>
      </text>
    </comment>
    <comment ref="BO10" authorId="0" shapeId="0">
      <text>
        <r>
          <rPr>
            <sz val="11"/>
            <color theme="1"/>
            <rFont val="Calibri"/>
            <family val="2"/>
            <scheme val="minor"/>
          </rPr>
          <t>======
ID#AAAAxrDcA1I
Usuario    (2023-05-23 20:39:40)
Se debe indicar el Cargo de la persona Responsable de la ejecución de la acción asociada al control.</t>
        </r>
      </text>
    </comment>
    <comment ref="B11" authorId="0" shapeId="0">
      <text>
        <r>
          <rPr>
            <sz val="11"/>
            <color theme="1"/>
            <rFont val="Calibri"/>
            <family val="2"/>
            <scheme val="minor"/>
          </rPr>
          <t>======
ID#AAAAxrARoYE
Usuario    (2023-05-23 20:39:40)
Consecutivo asignado a cada riesgo identificado.  Regístrelo como R1, R2, R3 y así sucesivamente.</t>
        </r>
      </text>
    </comment>
    <comment ref="C11" authorId="0" shapeId="0">
      <text>
        <r>
          <rPr>
            <sz val="11"/>
            <color theme="1"/>
            <rFont val="Calibri"/>
            <family val="2"/>
            <scheme val="minor"/>
          </rPr>
          <t>======
ID#AAAAxrDcA0Y
Usuario    (2023-05-23 20:39:40)
Proceso de la UFPS que se va a analizar y para el cual se identificarán y valorarán los riesgos.</t>
        </r>
      </text>
    </comment>
    <comment ref="F11" authorId="0" shapeId="0">
      <text>
        <r>
          <rPr>
            <sz val="11"/>
            <color theme="1"/>
            <rFont val="Calibri"/>
            <family val="2"/>
            <scheme val="minor"/>
          </rPr>
          <t>======
ID#AAAAxrDcA1Q
Usuario    (2023-05-23 20:39:40)
Dependencia responsable de ejecutar el proceso que se esta analizado y para el cual se hace el Mapa de riesgos.</t>
        </r>
      </text>
    </comment>
    <comment ref="J11" authorId="0" shapeId="0">
      <text>
        <r>
          <rPr>
            <sz val="11"/>
            <color theme="1"/>
            <rFont val="Calibri"/>
            <family val="2"/>
            <scheme val="minor"/>
          </rPr>
          <t>======
ID#AAAAxrARoYs
Usuario    (2023-05-23 20:39:40)
En una frase muy concreta describa el riesgo que va a analizar para el proceso, asegúrese que la redacción sea específica y fácil de entender para cualquier interesado.</t>
        </r>
      </text>
    </comment>
    <comment ref="M11" authorId="0" shapeId="0">
      <text>
        <r>
          <rPr>
            <sz val="11"/>
            <color theme="1"/>
            <rFont val="Calibri"/>
            <family val="2"/>
            <scheme val="minor"/>
          </rPr>
          <t>======
ID#AAAAxrDcA1A
Usuario    (2023-05-23 20:39:40)
Analize el riesgo y determine el tipo de impacto que puede generar en el proceso de materializarse.  
1. Económico: Impacto con afectación económica (presupuestal).  
2. Reputacional: Impacto con afectación de imagen 
3. Económico y Reputacional: Impacto con afectación en los dos tipos anteriores.</t>
        </r>
      </text>
    </comment>
    <comment ref="P11" authorId="0" shapeId="0">
      <text>
        <r>
          <rPr>
            <sz val="11"/>
            <color theme="1"/>
            <rFont val="Calibri"/>
            <family val="2"/>
            <scheme val="minor"/>
          </rPr>
          <t>======
ID#AAAAxrARoYQ
Analice el riesgo, determine su posible causa y regiístrela en frases muy concretas.  Para el análisis tenga en cuenta    (2023-05-23 20:39:40)
1. Causa Inmediata: Circunstancias bajo las cuales se presenta el riesgo, es la situación más evidente frente al riesgo, redacte de la forma más concreta posible.
2. Causa Básica: Causa principal o básica, corresponde a las razones por la cuales se puede presentar el riesgo, redacte de la forma más concreta posible.</t>
        </r>
      </text>
    </comment>
    <comment ref="T11" authorId="0" shapeId="0">
      <text>
        <r>
          <rPr>
            <sz val="11"/>
            <color theme="1"/>
            <rFont val="Calibri"/>
            <family val="2"/>
            <scheme val="minor"/>
          </rPr>
          <t>======
ID#AAAAxrDcA00
Clasificación Tipos del Riesgo    (2023-05-23 20:39:40)
1. Riesgos Financieros: Se relacionan con el manejo de los recursos de la institución que incluyen la ejecución presupuestal, la elaboración de los estados financieros, los pagos, manejos de excedentes de tesorería y el manejo sobre los bienes.
2. Riesgos Operativos: Comprenden riesgos provenientes del funcionamiento y operatividad de los sistemas de información institucional, de la definición de los procesos, de la estructura de la institución, de la articulación entre dependencias.
3. Riesgo Estratégico: Se asocia con la forma en que se administra la entidad, su manejo se enfoca a asuntos globales relacionados con la misión y el cumplimiento de los objetivos estratégicos, diseño y conceptualización de la entidad por parte de la alta dirección.
4. Riesgos de Imagen: Están relacionados con la percepción y la confianza por parte de la ciudadanía hacia la institución.
5. Riesgos Legales o de Cumplimiento: Se asocian con el cumplimiento por parte de la institución con los requisitos legales, contractuales, de ética pública y en general con su compromiso ante la comunidad.
6. Riesgos Tecnológicos: Están relacionados con la capacidad tecnológica de la institución para satisfacer sus necesidades actuales y futuras y el cumplimiento de la misión.
7. Riesgos de Corrupción: Posibilidad de que por acción u omisión, mediante el uso indebido del poder, de los recursos o de la información, se lesionen los intereses de una entidad y en consecuencia, del Estado, para la obtención de un beneficio particular.</t>
        </r>
      </text>
    </comment>
    <comment ref="AK11" authorId="0" shapeId="0">
      <text>
        <r>
          <rPr>
            <sz val="11"/>
            <color theme="1"/>
            <rFont val="Calibri"/>
            <family val="2"/>
            <scheme val="minor"/>
          </rPr>
          <t>======
ID#AAAAxrDcA1M
Usuario    (2023-05-23 20:39:40)
TIPOS DE CONTROL A IMPLEMENTAR
1. Control Preventivo: Evitan que un evento suceda. Por ejemplo, el requerimiento de un login y password en un sistema de información es un control preventivo. Éste previene que personas no autorizadas puedan ingresar al sistema.
2. Control Correctivo: 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t>
        </r>
      </text>
    </comment>
    <comment ref="AL11" authorId="0" shapeId="0">
      <text>
        <r>
          <rPr>
            <sz val="11"/>
            <color theme="1"/>
            <rFont val="Calibri"/>
            <family val="2"/>
            <scheme val="minor"/>
          </rPr>
          <t>======
ID#AAAAxrDcA1U
Usuario    (2023-05-23 20:39:40)
FORMAS DE IMPLEMENTAR EL CONTROL
1. Control Manual: Políticas de operación aplicables, autorizaciones a través de firmas o confirmaciones vía correo electrónico, archivos físicos, consecutivos, listas de chequeo, controles de seguridad con personal especializado, entre otros
2. Control Automático: Utilizan herramientas tecnológicas como sistemas de información o software que permiten incluir contraseñas de acceso, o con controles de seguimiento a aprobaciones o ejecuciones que se realizan a través de éste, generación de reportes o indicadores, sistemas de seguridad con escáner, sistemas de grabación, entre otros. Este tipo de controles suelen ser más efectivos en algunos ámbitos dada su complejidad.</t>
        </r>
      </text>
    </comment>
    <comment ref="AM11" authorId="0" shapeId="0">
      <text>
        <r>
          <rPr>
            <sz val="11"/>
            <color theme="1"/>
            <rFont val="Calibri"/>
            <family val="2"/>
            <scheme val="minor"/>
          </rPr>
          <t>======
ID#AAAAxrARoYI
Usuario    (2023-05-23 20:39:40)
La calificación está parametrizado y es asignada automáticamente de acuerdo al Tipo y forma de Implementación definido en el paso anterior</t>
        </r>
      </text>
    </comment>
    <comment ref="AN11" authorId="0" shapeId="0">
      <text>
        <r>
          <rPr>
            <sz val="11"/>
            <color theme="1"/>
            <rFont val="Calibri"/>
            <family val="2"/>
            <scheme val="minor"/>
          </rPr>
          <t>======
ID#AAAAxrARoYc
Usuario    (2023-05-23 20:39:40)
DOCUMENTACIÓN DEL CONTROL A IMPLEMENTAR
1. Control Documentado: Controles que están documentados en el proceso, ya sea en manuales, procedimientos, flujogramas o cualquier otro documento propio del proceso.
2. Control Sin Documentar: Identifica a los controles que pese a que se ejecutan en el proceso no se encuentran documentados en ningún documento propio del proceso.</t>
        </r>
      </text>
    </comment>
    <comment ref="AO11" authorId="0" shapeId="0">
      <text>
        <r>
          <rPr>
            <sz val="11"/>
            <color theme="1"/>
            <rFont val="Calibri"/>
            <family val="2"/>
            <scheme val="minor"/>
          </rPr>
          <t>======
ID#AAAAxrARoYM
Usuario    (2023-05-23 20:39:40)
FRECUENCIA CON LA SE SE APLICA EL CONTROL
Aspecto que permite registrar si la frecuencia de aplicación del control es adecuada o no y se se debe mejorar.</t>
        </r>
      </text>
    </comment>
    <comment ref="AP11" authorId="0" shapeId="0">
      <text>
        <r>
          <rPr>
            <sz val="11"/>
            <color theme="1"/>
            <rFont val="Calibri"/>
            <family val="2"/>
            <scheme val="minor"/>
          </rPr>
          <t>======
ID#AAAAxrDcA0c
Usuario    (2023-05-23 20:39:40)
EVIDENCIAS DE IMPLEMENTACIÓN DEL CONTROL
1. Control con Registro: El control deja un registro permite evidencia la ejecución del control.
2. Control Sin Registro: El control no deja registro de la ejecución del control.</t>
        </r>
      </text>
    </comment>
  </commentList>
  <extLst>
    <ext xmlns:r="http://schemas.openxmlformats.org/officeDocument/2006/relationships" uri="GoogleSheetsCustomDataVersion2">
      <go:sheetsCustomData xmlns:go="http://customooxmlschemas.google.com/" r:id="rId1" roundtripDataSignature="AMtx7mi6B16DrOnL0IYmO+ICDqXHbr0Etg=="/>
    </ext>
  </extLst>
</comments>
</file>

<file path=xl/sharedStrings.xml><?xml version="1.0" encoding="utf-8"?>
<sst xmlns="http://schemas.openxmlformats.org/spreadsheetml/2006/main" count="640" uniqueCount="340">
  <si>
    <t>DIRECCIONAMIENTO ESTRATEGICO</t>
  </si>
  <si>
    <t>CODIGO</t>
  </si>
  <si>
    <t>FO-DE-16</t>
  </si>
  <si>
    <t>VERSIÓN</t>
  </si>
  <si>
    <t>02</t>
  </si>
  <si>
    <t>MAPA DE RIESGOS</t>
  </si>
  <si>
    <t>FECHA</t>
  </si>
  <si>
    <t>PÁGINA</t>
  </si>
  <si>
    <t>1 DE 1</t>
  </si>
  <si>
    <t>ELABORÓ</t>
  </si>
  <si>
    <t>REVISÓ</t>
  </si>
  <si>
    <t>APROBÓ</t>
  </si>
  <si>
    <t>Líder Direccionamiento Estratégico</t>
  </si>
  <si>
    <t>Equipo Operativo de Calidad</t>
  </si>
  <si>
    <t>Líder de Calidad</t>
  </si>
  <si>
    <t>FASE 1 - IDENTIFICACIÓN DEL RIESGO</t>
  </si>
  <si>
    <t>FASE 2 - ANALISIS DEL RIESGO INHERENTE</t>
  </si>
  <si>
    <t>FASE 3 -ANALISIS Y EVALUACIÓN DE LOS CONTROLES</t>
  </si>
  <si>
    <t>FASE 4 - ANALISIS DEL RIESGO RESIDUAL</t>
  </si>
  <si>
    <t>FASE 5 - ACCIONES ASOCIADAS AL CONTROL</t>
  </si>
  <si>
    <t>FASE 6 - MONITOREO Y REVISIÓN</t>
  </si>
  <si>
    <t>RESPONSABLES</t>
  </si>
  <si>
    <t>RIESGO IDENTIFICADO</t>
  </si>
  <si>
    <t>CRITERIOS DE PROBABILIDAD</t>
  </si>
  <si>
    <t>PROBABILIDAD INHERENTE</t>
  </si>
  <si>
    <t>%</t>
  </si>
  <si>
    <t>CRITERIOS DE IMPACTO</t>
  </si>
  <si>
    <t>IMPACTO INHERENTE</t>
  </si>
  <si>
    <t>ZONA DE RIESGO INHERENTE</t>
  </si>
  <si>
    <t>DESCRIPCIÓN DEL CONTROL</t>
  </si>
  <si>
    <t>ATRIBUTOS</t>
  </si>
  <si>
    <t>AFECTACIÓN FINAL</t>
  </si>
  <si>
    <t>PROBABILIDAD RESIDUAL FINAL</t>
  </si>
  <si>
    <t>IMPACTO RESIDUAL FINAL</t>
  </si>
  <si>
    <t xml:space="preserve">ZONA DE RIESGO FINAL </t>
  </si>
  <si>
    <t>TRATAMIENTO</t>
  </si>
  <si>
    <t>DESCRIPCIÓN DE LAS ACCIONES</t>
  </si>
  <si>
    <t>PERIODO DE EJECUCIÓN</t>
  </si>
  <si>
    <t>REGISTROS / EVIDENCIAS</t>
  </si>
  <si>
    <t>RESPONSABLES DE LA EJECUCIÓN DE LA ACCIÓN</t>
  </si>
  <si>
    <t>ACCIONES</t>
  </si>
  <si>
    <t>INDICADOR</t>
  </si>
  <si>
    <t>No.</t>
  </si>
  <si>
    <t>PROCESO 
SIGC - UFPS</t>
  </si>
  <si>
    <t>DEPENDENCIA RESPONSABLE</t>
  </si>
  <si>
    <t>DESCRIPCIÓN DEL RIESGO</t>
  </si>
  <si>
    <t>IMPACTO DEL RIESGO</t>
  </si>
  <si>
    <t>CAUSA DEL RIESGO</t>
  </si>
  <si>
    <t>CLASIFICACIÓN DEL RIESGO</t>
  </si>
  <si>
    <t>TIPO</t>
  </si>
  <si>
    <t>IMPLEMENTACIÓN</t>
  </si>
  <si>
    <t>CALIFICACIÓN</t>
  </si>
  <si>
    <t>DOCUMENTACIÓN</t>
  </si>
  <si>
    <t>FRECUENCIA ADECUADA</t>
  </si>
  <si>
    <t>EVIDENCIAS</t>
  </si>
  <si>
    <t>FECHA DE INICIO</t>
  </si>
  <si>
    <t>FECHA DE TERMINACIÓN</t>
  </si>
  <si>
    <t>R1</t>
  </si>
  <si>
    <t>Gestión Estudiantil</t>
  </si>
  <si>
    <t>Vicerectoría Asistente de Estudios</t>
  </si>
  <si>
    <t>Incumplimiento en la atención oportuna y eficaz en las solicitudes realizadas de terminaciones de materias.</t>
  </si>
  <si>
    <t>Reputacional</t>
  </si>
  <si>
    <t>A. Asignación de personal que no cumple el perfil requerido.
B. Alto número de usuarios para la atención de solicitudes de atención presencial.</t>
  </si>
  <si>
    <t>Operativo</t>
  </si>
  <si>
    <t>Posible</t>
  </si>
  <si>
    <t xml:space="preserve">Afectación menor a 10 SMLMV </t>
  </si>
  <si>
    <t>A. Contratación de personal que cumpla el perfil requerido para atender los procedimientos de la Dependencia.
B. Evaluación del desempeño.
C. Revisión semanal de metas por cada persona.</t>
  </si>
  <si>
    <t>Correctivo</t>
  </si>
  <si>
    <t>Manual</t>
  </si>
  <si>
    <t>Documentado</t>
  </si>
  <si>
    <t>SI</t>
  </si>
  <si>
    <t>Con Registros</t>
  </si>
  <si>
    <t>Reducir el Riesgo</t>
  </si>
  <si>
    <t xml:space="preserve">1. Revisión de evaluación del desempeño del personal contratado.
2. Envío a las instancias que corresponde de la solicitud del personal a contratar semestralmente                                                3. Presentación de Informes semanales en los formatos establecidos de acuerdo a las tareas asignadas                                                                                  4. Seguimiento de tareas asignadas y socialización de lineamientos según la necesidad del servicio.
5.  Diseño y socialización de  Ruta al personal de la Dependencia para la atención oportuna de las solicitudes mensuales de constancias de terminación de materias.  
6. Ajuste a la herramienta utilizada para el registro de préstamo de hojas de vida </t>
  </si>
  <si>
    <t>DatArSoft        
Formato evaluación del desempeño.
Esquema cumplimiento de metas</t>
  </si>
  <si>
    <t>Vicerrectora Asistente de Estudios</t>
  </si>
  <si>
    <t xml:space="preserve">Oficina de Admisiones y Registro Academico </t>
  </si>
  <si>
    <t>R2</t>
  </si>
  <si>
    <t>División de Sistemas</t>
  </si>
  <si>
    <t>Pérdida de Información académica en Bases de datos.</t>
  </si>
  <si>
    <t>Económico y Reputacional</t>
  </si>
  <si>
    <t>Vulneración del acceso de los Sistemas de Información.</t>
  </si>
  <si>
    <t>Tecnológicos</t>
  </si>
  <si>
    <t>Improbable</t>
  </si>
  <si>
    <t xml:space="preserve">Mayor a 500 SMLMV </t>
  </si>
  <si>
    <t>Backups de información</t>
  </si>
  <si>
    <t>Preventivo</t>
  </si>
  <si>
    <t>Automático</t>
  </si>
  <si>
    <t>Evitar el Riesgo</t>
  </si>
  <si>
    <t>Registro de los Backups en tiempos cortos de permanencia.</t>
  </si>
  <si>
    <t>Servidor.
Registros digitales.</t>
  </si>
  <si>
    <t xml:space="preserve">Jefe División de Sistemas </t>
  </si>
  <si>
    <t>R3</t>
  </si>
  <si>
    <t>Deterioro de la información académica.</t>
  </si>
  <si>
    <t xml:space="preserve"> Tiempo de existencia de hojas de vida académica de estudiantes activos, graduados. </t>
  </si>
  <si>
    <t>Probable</t>
  </si>
  <si>
    <t xml:space="preserve">A. Organización de legajos de hojas de vida de graduados según TRD y Ley de Archivo General.                                                                                                                   B. Digitalización de las hojas de vida de graduados. 
C. Actualización del Indice Digital de la Vicerrectoría Asistente de Estudiso y Oficina de Admisiones y Registro Académico </t>
  </si>
  <si>
    <t>1. Presentación a rectoría propuesta de digitalización de las hojas de vida académicas graduados.
2. Presentación de Hojas de Vida del personal requerido.
3. Inducción del personal que desarrolla el proyecto.
4. Presentación de informes de avances del proyecto.                                                                                                                                                                                                5. Clasificación de hojas de vida de graduados y revisión de condiciones mínimas para la digitalización                                                                                                                           6. Elaboración de Instructivo para la organización de Legajos de graduados</t>
  </si>
  <si>
    <t xml:space="preserve"> Servidor de Archivos con nivel alto de seguridad y redundancia.
Archivos digitalizados.</t>
  </si>
  <si>
    <t>Auxiliares administrativos de archivo.  
Vicerrectora Asistente de Estudios.</t>
  </si>
  <si>
    <t>R4</t>
  </si>
  <si>
    <t>Deterioro de la información documental</t>
  </si>
  <si>
    <t>Incumplimiento en la organización de archivos según lineamiento de ley de archivo.</t>
  </si>
  <si>
    <t xml:space="preserve">A. Resguardo de información en legajos establecidos por Ley de archivo.
B. Adecuación de archivos según su naturaleza. 
C. Organización de archivos digitales DatArSoft y Correo </t>
  </si>
  <si>
    <t xml:space="preserve">1. Clasificación y organización de los Informes de Gestión                                                                                                                                                                                        2. Revisión y depuración del archivo de Indice Digital  </t>
  </si>
  <si>
    <t>Informe.
DatArSoft.</t>
  </si>
  <si>
    <t xml:space="preserve">Auxiliares administrativos  </t>
  </si>
  <si>
    <t>R5</t>
  </si>
  <si>
    <t>Reporte de información desactualizada al Ministerio de Educación Nacional de Estudiantes que no continúan su proceso de formación</t>
  </si>
  <si>
    <t xml:space="preserve">A. Existencia de cambio de jornada, cambio de pensum y traslados sin lineamientos acordes al contexto normativo Institucional.
B. Estudiantes Inactivos en cada programa académico que superan el tiempo de permanencia en el programa académico según lo definido en la tabla de retención documental. </t>
  </si>
  <si>
    <t xml:space="preserve">Entre 50 y 100 SMLMV </t>
  </si>
  <si>
    <t>A. Identificación de inactivos por programa académico cada semestre. 
B. Revisión y depuración permanente de las hojas de vida de inactivos</t>
  </si>
  <si>
    <t xml:space="preserve">1. Revisión por programa académico realizado por el auxiliar asignado. 
2. Organización de los inactivos identificados en el semestre en legajos según ley general de archivo.
3. Traslado de las hojas de vida académicas de los inactivos identificados al archivo central. 
4. Presentación de propuestas sobre lineamiento institucionales respecto a la permanencia de estudiantes de los programas académicos. 
5. Establecer lineamientos respecto a los códigos asignados para estudiantes de cambios de jornada y cambio de pensum.                                                                                 6. Elaboración y aprobación de Instructivo de identificación de estudiantes inactivos y excluidos </t>
  </si>
  <si>
    <t>Revisión y organización permanente de las hojas de vida de inactivos identificados semestralmente.</t>
  </si>
  <si>
    <t>Auxiliar administrativo de Ventanilla.
Auxiliar administrativo de Archivo.</t>
  </si>
  <si>
    <t>R6</t>
  </si>
  <si>
    <t>Demora en la atención oportuna en las solicitudes que requieran tener actualizados los documentos de historia académica de los estudiantes de pregrado</t>
  </si>
  <si>
    <t>A. Desactualización del documento de identidad que reposa en la historia académica de los estudiantes de pregrado. 
B. Incumplimiento de metas semanales del auxiliar administrativo a cargo.
C. Deficiente planeación de los auxiliares administrativos para el cumplimento de metas.
D. Envío inoportuno de las solicitudes recibidas al personal involucrado.</t>
  </si>
  <si>
    <t xml:space="preserve">Entre 10 y 50 SMLMV </t>
  </si>
  <si>
    <t>A. Actualización de documento en el SIA.
B. Registro en el cuadro de control de las solicitudes de estudiantes.</t>
  </si>
  <si>
    <t>Sin Documentar</t>
  </si>
  <si>
    <t>1. Presentación de informe semestral de los estudiantes que solicitaron actualización del documento de identidad</t>
  </si>
  <si>
    <t>1. Módulo de Información Académica.
2. Registro de las solicitudes de estudiantes. 
3. Documento soporte de la actualización.</t>
  </si>
  <si>
    <t>Auxiliar administrativo</t>
  </si>
  <si>
    <t>R7</t>
  </si>
  <si>
    <t>Pérdida de hojas de vida académica del archivo de la dependencia</t>
  </si>
  <si>
    <t>A. Se realiza el préstamo de las hojas de vida académicas al personal de ventanilla, no la regresan el mismo día.                                  B. Excesivo número de hojas de vida académicas que no se archivan diariamente.                                                   C. No se realiza un seguimiento estricto en la base de datos de las hojas de vida requeridas.</t>
  </si>
  <si>
    <t>A. Registro actualizado en la herramienta de google de la información de hojas de vida que requieren salida del archivo. 
B. Seguimiento diario de la devolución de hojas de vida prestadas.</t>
  </si>
  <si>
    <t>1. Realizar el instructivo del préstamo de las hojas de vida al archivo de la dependencia. 
2. Ajustes del formulario de google de préstamos de las hojas de vida académicas de los estudiantes activos.
3. Verificación de la devolución diaria de las hojas de vida académicas por cada auxiliar administrativo. 
4. Los auxiliares administrativos de ventanilla deben realizar un reporte diario y semanal de las hojas de vida prestadas y devueltas.</t>
  </si>
  <si>
    <t xml:space="preserve">Instructivo.
Formulario de google. </t>
  </si>
  <si>
    <t>Auxiliar administrativo de Ventanilla 
Auxiliar administrativo de archivo</t>
  </si>
  <si>
    <t>R8</t>
  </si>
  <si>
    <t xml:space="preserve">Desactualización de la historia académica en los estudiantes que solicitan el Cambio de pensum. </t>
  </si>
  <si>
    <t>A. Una deficiente identificación de los estudiantes que han realizado cambios de pensum en los diferentes programas académicos.</t>
  </si>
  <si>
    <t xml:space="preserve">A. Sistematización semestral de las solicitudes recibidas para Cambios de Pensum por Programas Académicos.                                                                                                                                                                             B. Seguimiento de la formalización del Cambio de Pensum en la Historia Académica del Estudiante. </t>
  </si>
  <si>
    <t>NO</t>
  </si>
  <si>
    <t xml:space="preserve">1. Elaboración del instructivo para el manejo del cambio de pensum académico en la dependencia.                                                                           2. Identificación de los estudiantes que han realizado el cambio de pensum durante los últimos 5 años. 
3. Revisión de las historias académicas de los estudiantes identificados en cambio de pensum                                                                                          4.  Actualización de la nueva historia académica del estudiante respecto a hoja de vida, resolucióón y formato interno. </t>
  </si>
  <si>
    <t xml:space="preserve">Instructivo.
Sistematizacion  por facultades. </t>
  </si>
  <si>
    <t xml:space="preserve">Auxiliar administrativo de Ventanilla 
Auxiliar administrativo de Archivo
Secretaria de la vicerrectoría </t>
  </si>
  <si>
    <t>R9</t>
  </si>
  <si>
    <t>Incumplimiento de los calendarios de Postgrados por parte de los Programas ofertados</t>
  </si>
  <si>
    <t>Demora en el cumplimiento de punto de equilibrio de las cohortes y la oportunidad en la presentación de documentos de inscripción y matrícula</t>
  </si>
  <si>
    <t>Cumplimiento del calendario académico</t>
  </si>
  <si>
    <t>No apertura de calendarios especiales a los Programas, quienes se deben adherir al calendario de postgrados aprobado por Consejo Académico</t>
  </si>
  <si>
    <t>Calendario de postgrados</t>
  </si>
  <si>
    <t>Directores de Programa / Jefe División de Postgrados y Educación Continuada</t>
  </si>
  <si>
    <t>División de Postgrados y Educación Continuada</t>
  </si>
  <si>
    <t>R10</t>
  </si>
  <si>
    <t>Ocultar o difundir información de condición reservada</t>
  </si>
  <si>
    <t>Incumplimiento del compromiso de confidencialidad</t>
  </si>
  <si>
    <t>Corrupción</t>
  </si>
  <si>
    <t xml:space="preserve">A.Asignacion de funciones de acuerdo a la actividad que se desempeña                                                                                   B.Segumiento Camaras de seguridad                                           C.Revision del control de la informacion y su respectiva actualizacion </t>
  </si>
  <si>
    <t>1. Revision de etiquetas asigandas en el correo institucional.                                                                                                             2.Actualizacion del control de los envios auntomaticos en el correo.                                                                                                                3.Sensibilizacion en el manejo de la reserva de la informacion y de la etica del personal                                                                                                                            4. Seguimiento bimensual de las acciones realizadas.</t>
  </si>
  <si>
    <t>Registro cambio de los envios automaticos</t>
  </si>
  <si>
    <t>Auxiliar administrativo Vicerrectora Asistente de Estudios.</t>
  </si>
  <si>
    <t>R11</t>
  </si>
  <si>
    <t xml:space="preserve">Inadecuado uso de insumos </t>
  </si>
  <si>
    <t xml:space="preserve">A. Duplicidad de informacion en documentos                                                                                                                                                   B. Poca concientizacion de los insumos otorgados  </t>
  </si>
  <si>
    <t xml:space="preserve">A.  Inventario de insumos </t>
  </si>
  <si>
    <t xml:space="preserve">1. Resgistro de los insumos solicitados y  entregados por persona.                                                                                2.Sensibilizacion del uso de papeleria </t>
  </si>
  <si>
    <t>Formato de registro de insumos solicitados y otorgados</t>
  </si>
  <si>
    <t>R12</t>
  </si>
  <si>
    <t>Aprobación y  admisión con documentacion incompleta</t>
  </si>
  <si>
    <t xml:space="preserve">1. Afinidad                                                             2. Desconocimiento del proceso                                         3. Ausencia de Control </t>
  </si>
  <si>
    <t>1. Brindar la informacion adecuada al proceso                                         2. Verificación de cada requisito                                                   3. Validación de requisitos</t>
  </si>
  <si>
    <t xml:space="preserve">1. Lista de chequeo                                                                                                                                                                            2. Capacitaciones                                                                                                                                                                       3. Auditoria </t>
  </si>
  <si>
    <t>1. Asistencias 2. Registro fotografico</t>
  </si>
  <si>
    <t>Unidad de Registro y control</t>
  </si>
  <si>
    <t>División Educaciona Distancia</t>
  </si>
  <si>
    <t>R13</t>
  </si>
  <si>
    <t>Contratacion de docentes tutores de los CAT que no cuentan con el perfil requerido</t>
  </si>
  <si>
    <t>1. Afinidad                                                                                                                       2. Incumplimiento con la normativa en la contratación.</t>
  </si>
  <si>
    <t>1. Validación de hojas de vida por parte del director del Plan de Estudios</t>
  </si>
  <si>
    <t>1. Revision de la hoja de vida por parte del  director del programa.                                                                                                                                              2. capacitación de liniamientos para la selección de docentes tutores de los CAT</t>
  </si>
  <si>
    <t xml:space="preserve">1. Oficio de aval </t>
  </si>
  <si>
    <t>Coordinador del CAT, Director Plan de Estudios de cada programa academico.</t>
  </si>
  <si>
    <t>R14</t>
  </si>
  <si>
    <t>Dar aval al cumplimiento del servicio de docente sin que se haya realizado correctamente.</t>
  </si>
  <si>
    <t xml:space="preserve">1. Afinidad con el docente invitado            2. Inapropiado seguimiento al cumplimiento del servicio </t>
  </si>
  <si>
    <t>Rara vez</t>
  </si>
  <si>
    <t>Supervisión del cumplimiento de las actividades y horas dictadas por parte de los docentes.</t>
  </si>
  <si>
    <t>1. Revision del Cumplimiento de las horas y actividades acordadas con el docente invitado.                                                                                                             2. Validar la información suministrada por parte del programa encargado.                                                                      3. Capacitaciones a los directores de programas.</t>
  </si>
  <si>
    <t xml:space="preserve"> 1. Informe de actividades con evidencia de asistencia o fotográfica por el docente.                                                                                                                         2. Registro de asistencia en la División de Postgrados.                                                3. Validar la información que suministra el director de programa. .                  </t>
  </si>
  <si>
    <t>Directores de Programa / División de Postgrados</t>
  </si>
  <si>
    <t>División de Postgrados y Educación Continunada</t>
  </si>
  <si>
    <t>R15</t>
  </si>
  <si>
    <t>Acceso a la información confidencial por el personal no encargado en el proceso de inscripción .</t>
  </si>
  <si>
    <t xml:space="preserve">1. Ausencia de plataformas y nivel de aseguramiento para la base de datos.                                              2.Uso indebido y acceso al desarrollo de los procesos. </t>
  </si>
  <si>
    <t xml:space="preserve"> 1. Filtrar a los aspirantes inscriptos por programas academicos                                                                  2.Sistema de información con nivel de aseguramiento. </t>
  </si>
  <si>
    <t>1. Diseño y creación del sistema de información                    2. Capacitación del recurso humano para la confidencialidad y acceso restringido a la información de estudiantes.</t>
  </si>
  <si>
    <t>1. Reuniones de trabajo.</t>
  </si>
  <si>
    <t>Administrativos de apoyo / Directores de Postgrados / División de Postgrados.</t>
  </si>
  <si>
    <t>R16</t>
  </si>
  <si>
    <t>Otorgar benficios a estudiantes que no cumplen los criterios para la exención parcial o exoneración del pago de matrícula y derechos pecuniarios.</t>
  </si>
  <si>
    <t>1. Afinidad con el aspirante.                                                              2. Dádivas.</t>
  </si>
  <si>
    <t>Verificacion en el cumplimiento de la norma  establecida para los beneficios otorgados a cada estudiante.</t>
  </si>
  <si>
    <t>1. Verificación por parte del FRIE del punto de equilibrio en el presupuesto.                                                                         2. Aval por parte del programa sobre beneficios otorgados.                                                                                       3. Existencia de contratos para la asignación de la exención docentes.                                                                           4. Verificar los certificados de contraprestación por los benfecicios obtenidos.                                                             5. Capacitaciones a directores y administrativos de apoyo sobre la normativa vigente.</t>
  </si>
  <si>
    <t xml:space="preserve">1. Existencia de contratos.                                                                                                                           2. Aval de la asignación de beneificos de exención por las partes interesadas.                                                     3. Certificados de cumplimiento de contra prestación.                                                      </t>
  </si>
  <si>
    <t>Directores de Postgrados / División de Postgrados.</t>
  </si>
  <si>
    <t>R17</t>
  </si>
  <si>
    <t xml:space="preserve">Horarios de clase adaptados a la disponibilidad de los docentes. </t>
  </si>
  <si>
    <t xml:space="preserve">1. Afinidad con el docente contratado.                                                          </t>
  </si>
  <si>
    <t>Casi seguro</t>
  </si>
  <si>
    <t>Cumplimiento de los horarios dispuestos para los cursos preuniversitarios por los docentes.</t>
  </si>
  <si>
    <t xml:space="preserve">1. Generación de un horario de clases ajustado a la oferta de la UFPS.                                                                                                     2. Los docentes se ajustarán a los horarios dispuestos en el sistema, no los horarios a la disponibilidad del docente. </t>
  </si>
  <si>
    <t xml:space="preserve">1. Horario de 2 a 6 pm delunes a viernes para el desarrollo delos cursos preuniversitarios. </t>
  </si>
  <si>
    <t>Coordinador Unidad de Cursos Preuniversitarios.</t>
  </si>
  <si>
    <t>División de Sistemas / Unidad de Cursos Preuniversitarios.</t>
  </si>
  <si>
    <t>Procesos SIGC</t>
  </si>
  <si>
    <t>Dependencia Responsable</t>
  </si>
  <si>
    <t>Impacto del Riesgo</t>
  </si>
  <si>
    <t>Clasificación del Riesgo</t>
  </si>
  <si>
    <t>Probabilidad</t>
  </si>
  <si>
    <t>Tipo de Control</t>
  </si>
  <si>
    <t>Implementación</t>
  </si>
  <si>
    <t>Documentación</t>
  </si>
  <si>
    <t>Opción de Tratamiento</t>
  </si>
  <si>
    <t>Direccionamiento Estratégico</t>
  </si>
  <si>
    <t>Rectoría</t>
  </si>
  <si>
    <t>Económico</t>
  </si>
  <si>
    <t>Estratégico</t>
  </si>
  <si>
    <t>Gestión de Calidad</t>
  </si>
  <si>
    <t>Oficina de Planeación</t>
  </si>
  <si>
    <t>Financiero</t>
  </si>
  <si>
    <t>Gestión Académica</t>
  </si>
  <si>
    <t>Vicerectoría Académica</t>
  </si>
  <si>
    <t>Compartir o Transferir el Riesgo</t>
  </si>
  <si>
    <t>Investigación</t>
  </si>
  <si>
    <t>Vicerectoría Asistente Investigación y Extensión</t>
  </si>
  <si>
    <t xml:space="preserve">De Imagen </t>
  </si>
  <si>
    <t>Asumir un Riesgo</t>
  </si>
  <si>
    <t>Extensión</t>
  </si>
  <si>
    <t>Legales o de Cumplimiento</t>
  </si>
  <si>
    <t>Gestión Administrativa y Financiera</t>
  </si>
  <si>
    <t>Vicerectoría Administrativa</t>
  </si>
  <si>
    <t>Gestión Talento Humano</t>
  </si>
  <si>
    <t>División de Recursos Humanos</t>
  </si>
  <si>
    <t>Gestión de Tecnologias y Sistemas de Información</t>
  </si>
  <si>
    <t>Gestión de Servicios Académicos y Bibliotecarios</t>
  </si>
  <si>
    <t>División de Servicios Académicos</t>
  </si>
  <si>
    <t>Gestión de Comunicaciones</t>
  </si>
  <si>
    <t>Oficina de Prensa y Comunicaciones</t>
  </si>
  <si>
    <t>Gestión Documental</t>
  </si>
  <si>
    <t>Unidad de Gestión y Atención Documental</t>
  </si>
  <si>
    <t>Gestión Legal</t>
  </si>
  <si>
    <t>Oficina Jurpidica</t>
  </si>
  <si>
    <t>Gestión Bienestar Universitario</t>
  </si>
  <si>
    <t>Vicerectoría Bienestar Universitario</t>
  </si>
  <si>
    <t>Auditoría y Control Interno</t>
  </si>
  <si>
    <t>Oficina de Control Interno</t>
  </si>
  <si>
    <t>Tabla Criterios para definir el nivel de probabilidad</t>
  </si>
  <si>
    <t>Tabla Criterios para definir el nivel de impacto</t>
  </si>
  <si>
    <t>Frecuencia de la Actividad</t>
  </si>
  <si>
    <t>Afectación Económica (o presupuestal)</t>
  </si>
  <si>
    <t>Pérdida Reputacional</t>
  </si>
  <si>
    <r>
      <rPr>
        <b/>
        <sz val="11"/>
        <color theme="1"/>
        <rFont val="Calibri"/>
        <family val="2"/>
      </rPr>
      <t>Rara ve</t>
    </r>
    <r>
      <rPr>
        <sz val="11"/>
        <color theme="1"/>
        <rFont val="Calibri"/>
        <family val="2"/>
      </rPr>
      <t>z - El evento puede ocurrir solo en circunstancias excepcionales (poco comunes o anormales)</t>
    </r>
  </si>
  <si>
    <t>Muy Baja</t>
  </si>
  <si>
    <r>
      <rPr>
        <b/>
        <sz val="10"/>
        <color rgb="FF000000"/>
        <rFont val="Arial"/>
        <family val="2"/>
      </rPr>
      <t>Leve -</t>
    </r>
    <r>
      <rPr>
        <sz val="10"/>
        <color rgb="FF000000"/>
        <rFont val="Arial"/>
        <family val="2"/>
      </rPr>
      <t xml:space="preserve"> El riesgo afecta la imagen de alguna área de la organización</t>
    </r>
  </si>
  <si>
    <r>
      <rPr>
        <b/>
        <sz val="10"/>
        <color rgb="FF000000"/>
        <rFont val="Arial"/>
        <family val="2"/>
      </rPr>
      <t>Improbable</t>
    </r>
    <r>
      <rPr>
        <sz val="10"/>
        <color rgb="FF000000"/>
        <rFont val="Arial"/>
        <family val="2"/>
      </rPr>
      <t xml:space="preserve"> - El evento puede ocurrir en algún momento</t>
    </r>
  </si>
  <si>
    <t>Baja</t>
  </si>
  <si>
    <r>
      <rPr>
        <b/>
        <sz val="10"/>
        <color rgb="FF000000"/>
        <rFont val="Arial"/>
        <family val="2"/>
      </rPr>
      <t xml:space="preserve">Menor - </t>
    </r>
    <r>
      <rPr>
        <sz val="10"/>
        <color rgb="FF000000"/>
        <rFont val="Arial"/>
        <family val="2"/>
      </rPr>
      <t>El riesgo afecta la imagen de la entidad internamente, de conocimiento general, nivel interno, de junta dircetiva y accionistas y/o de provedores</t>
    </r>
  </si>
  <si>
    <r>
      <rPr>
        <b/>
        <sz val="10"/>
        <color rgb="FF000000"/>
        <rFont val="Arial"/>
        <family val="2"/>
      </rPr>
      <t>Posible -</t>
    </r>
    <r>
      <rPr>
        <sz val="10"/>
        <color rgb="FF000000"/>
        <rFont val="Arial"/>
        <family val="2"/>
      </rPr>
      <t xml:space="preserve">  El evento podrá ocurrir en algún momento.</t>
    </r>
  </si>
  <si>
    <t>Media</t>
  </si>
  <si>
    <r>
      <rPr>
        <b/>
        <sz val="10"/>
        <color rgb="FF000000"/>
        <rFont val="Arial"/>
        <family val="2"/>
      </rPr>
      <t xml:space="preserve">Moderado - </t>
    </r>
    <r>
      <rPr>
        <sz val="10"/>
        <color rgb="FF000000"/>
        <rFont val="Arial"/>
        <family val="2"/>
      </rPr>
      <t>El riesgo afecta la imagen de la entidad con algunos usuarios de relevancia frente al logro de los objetivos</t>
    </r>
  </si>
  <si>
    <r>
      <rPr>
        <b/>
        <sz val="10"/>
        <color rgb="FF000000"/>
        <rFont val="Arial"/>
        <family val="2"/>
      </rPr>
      <t>Probable</t>
    </r>
    <r>
      <rPr>
        <sz val="10"/>
        <color rgb="FF000000"/>
        <rFont val="Arial"/>
        <family val="2"/>
      </rPr>
      <t xml:space="preserve"> - Es viable que el evento ocurra en la mayoría de las circunstancias</t>
    </r>
  </si>
  <si>
    <t>Alta</t>
  </si>
  <si>
    <t xml:space="preserve">Entre 100 y 500 SMLMV </t>
  </si>
  <si>
    <r>
      <rPr>
        <b/>
        <sz val="10"/>
        <color rgb="FF000000"/>
        <rFont val="Arial"/>
        <family val="2"/>
      </rPr>
      <t xml:space="preserve">Mayor - </t>
    </r>
    <r>
      <rPr>
        <sz val="10"/>
        <color rgb="FF000000"/>
        <rFont val="Arial"/>
        <family val="2"/>
      </rPr>
      <t>El riesgo afecta la imagen de de la entidad con efecto publicitario sostenido a nivel de sector administrativo, nivel departamental o municipal</t>
    </r>
  </si>
  <si>
    <r>
      <rPr>
        <b/>
        <sz val="10"/>
        <color rgb="FF000000"/>
        <rFont val="Arial"/>
        <family val="2"/>
      </rPr>
      <t>Casi Seguro</t>
    </r>
    <r>
      <rPr>
        <sz val="10"/>
        <color rgb="FF000000"/>
        <rFont val="Arial"/>
        <family val="2"/>
      </rPr>
      <t xml:space="preserve"> - Se espera que el evento ocurra en la mayoría de las circunstancias.</t>
    </r>
  </si>
  <si>
    <t>Muy Alta</t>
  </si>
  <si>
    <r>
      <rPr>
        <b/>
        <sz val="10"/>
        <color rgb="FF000000"/>
        <rFont val="Arial"/>
        <family val="2"/>
      </rPr>
      <t xml:space="preserve">Catastrófico - </t>
    </r>
    <r>
      <rPr>
        <sz val="10"/>
        <color rgb="FF000000"/>
        <rFont val="Arial"/>
        <family val="2"/>
      </rPr>
      <t>El riesgo afecta la imagen de la entidad a nivel nacional, con efecto publicitarios sostenible a nivel país</t>
    </r>
  </si>
  <si>
    <t>Matriz de calor Riesgos</t>
  </si>
  <si>
    <t>PROBABILIDAD DE OCURRENCIA</t>
  </si>
  <si>
    <t>Extrema</t>
  </si>
  <si>
    <t>Moderada</t>
  </si>
  <si>
    <t>Leve</t>
  </si>
  <si>
    <t>Menor</t>
  </si>
  <si>
    <t>Moderado</t>
  </si>
  <si>
    <t>Mayor</t>
  </si>
  <si>
    <t>Catastrófica</t>
  </si>
  <si>
    <t>IMPACTO</t>
  </si>
  <si>
    <t>RIEGOS</t>
  </si>
  <si>
    <t>ZONA INHERENTE</t>
  </si>
  <si>
    <t>ZONA RESIDUAL</t>
  </si>
  <si>
    <t>ANALISIS DEL RIESGO INHERENTE</t>
  </si>
  <si>
    <t>RIESGO 1</t>
  </si>
  <si>
    <t>RIESGO</t>
  </si>
  <si>
    <t>PROBABILIDAD</t>
  </si>
  <si>
    <t>LLAVE</t>
  </si>
  <si>
    <t>RIESGO 2</t>
  </si>
  <si>
    <t>RIESGO 3</t>
  </si>
  <si>
    <t>RIESGO 4</t>
  </si>
  <si>
    <t>RIESGO 5</t>
  </si>
  <si>
    <t>RIESGO 6</t>
  </si>
  <si>
    <t>RIESGO 7</t>
  </si>
  <si>
    <t>RIESGO 8</t>
  </si>
  <si>
    <t>RIESGO 9</t>
  </si>
  <si>
    <t>RIESGO 10</t>
  </si>
  <si>
    <t>ANALISIS DEL RIESGO RESIDUAL</t>
  </si>
  <si>
    <t>COMBINACIÓN</t>
  </si>
  <si>
    <t>ZONA</t>
  </si>
  <si>
    <t>Muy AltaLeve</t>
  </si>
  <si>
    <t>Muy AltaMenor</t>
  </si>
  <si>
    <t>Muy AltaModerado</t>
  </si>
  <si>
    <t>Muy AltaMayor</t>
  </si>
  <si>
    <t>Muy AltaCatastrófico</t>
  </si>
  <si>
    <t>AltaLeve</t>
  </si>
  <si>
    <t>AltaMenor</t>
  </si>
  <si>
    <t>AltaModerado</t>
  </si>
  <si>
    <t>AltaMayor</t>
  </si>
  <si>
    <t>AltaCatastrófico</t>
  </si>
  <si>
    <t>MediaLeve</t>
  </si>
  <si>
    <t>MediaMenor</t>
  </si>
  <si>
    <t>MediaModerado</t>
  </si>
  <si>
    <t>MediaMayor</t>
  </si>
  <si>
    <t>MediaCatastrófico</t>
  </si>
  <si>
    <t>BajaLeve</t>
  </si>
  <si>
    <t>BajaMenor</t>
  </si>
  <si>
    <t>BajaModerado</t>
  </si>
  <si>
    <t>BajaMayor</t>
  </si>
  <si>
    <t>BajaCatastrófico</t>
  </si>
  <si>
    <t>Muy BajaLeve</t>
  </si>
  <si>
    <t>Muy BajaMenor</t>
  </si>
  <si>
    <t>Muy BajaModerado</t>
  </si>
  <si>
    <t>Muy BajaMayor</t>
  </si>
  <si>
    <t>Muy BajaCatastrófico</t>
  </si>
  <si>
    <t>VERSION</t>
  </si>
  <si>
    <t>PAGINA</t>
  </si>
  <si>
    <t>Líder Direccionamiento Estrategico</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</si>
  <si>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</si>
  <si>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</si>
  <si>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</si>
  <si>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</si>
  <si>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</si>
  <si>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</si>
  <si>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</si>
  <si>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ACTUALIZACIÓN MAPA DE RIESGO</t>
  </si>
  <si>
    <t>4/16/2018</t>
  </si>
  <si>
    <t>4/30/2019</t>
  </si>
  <si>
    <t>12/21/2020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</si>
</sst>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mmmm\ yyyy"/>
  </numFmts>
  <fonts count="30" x14ac:knownFonts="1">
    <font>
      <sz val="11"/>
      <color theme="1"/>
      <name val="Calibri"/>
      <scheme val="minor"/>
    </font>
    <font>
      <sz val="11"/>
      <color theme="1"/>
      <name val="Calibri"/>
      <family val="2"/>
      <scheme val="minor"/>
    </font>
    <font>
      <sz val="9"/>
      <color theme="1"/>
      <name val="Arial"/>
      <family val="2"/>
    </font>
    <font>
      <sz val="11"/>
      <name val="Calibri"/>
      <family val="2"/>
    </font>
    <font>
      <b/>
      <sz val="14"/>
      <color theme="1"/>
      <name val="Arial"/>
      <family val="2"/>
    </font>
    <font>
      <b/>
      <sz val="12"/>
      <color theme="1"/>
      <name val="Arial"/>
      <family val="2"/>
    </font>
    <font>
      <b/>
      <sz val="14"/>
      <color theme="0"/>
      <name val="Arial"/>
      <family val="2"/>
    </font>
    <font>
      <sz val="12"/>
      <color theme="1"/>
      <name val="Arial"/>
      <family val="2"/>
    </font>
    <font>
      <b/>
      <sz val="11"/>
      <color theme="1"/>
      <name val="Arial"/>
      <family val="2"/>
    </font>
    <font>
      <b/>
      <sz val="9"/>
      <color theme="1"/>
      <name val="Arial"/>
      <family val="2"/>
    </font>
    <font>
      <b/>
      <sz val="8"/>
      <color theme="1"/>
      <name val="Arial"/>
      <family val="2"/>
    </font>
    <font>
      <sz val="10"/>
      <color theme="1"/>
      <name val="Arial"/>
      <family val="2"/>
    </font>
    <font>
      <b/>
      <sz val="10"/>
      <color theme="1"/>
      <name val="Arial"/>
      <family val="2"/>
    </font>
    <font>
      <sz val="11"/>
      <color rgb="FF000000"/>
      <name val="Arial"/>
      <family val="2"/>
    </font>
    <font>
      <b/>
      <sz val="11"/>
      <color theme="1"/>
      <name val="Calibri"/>
      <family val="2"/>
    </font>
    <font>
      <sz val="11"/>
      <color theme="1"/>
      <name val="Calibri"/>
      <family val="2"/>
    </font>
    <font>
      <b/>
      <sz val="10"/>
      <color rgb="FF000000"/>
      <name val="Arial"/>
      <family val="2"/>
    </font>
    <font>
      <sz val="10"/>
      <color rgb="FF000000"/>
      <name val="Arial"/>
      <family val="2"/>
    </font>
    <font>
      <sz val="10"/>
      <color rgb="FFFFFFFF"/>
      <name val="Arial"/>
      <family val="2"/>
    </font>
    <font>
      <b/>
      <sz val="16"/>
      <color theme="1"/>
      <name val="Calibri"/>
      <family val="2"/>
    </font>
    <font>
      <b/>
      <sz val="11"/>
      <color theme="0"/>
      <name val="Calibri"/>
      <family val="2"/>
    </font>
    <font>
      <b/>
      <sz val="8"/>
      <color theme="1"/>
      <name val="Calibri"/>
      <family val="2"/>
    </font>
    <font>
      <sz val="8"/>
      <color theme="1"/>
      <name val="Calibri"/>
      <family val="2"/>
    </font>
    <font>
      <sz val="8"/>
      <color theme="1"/>
      <name val="Arial"/>
      <family val="2"/>
    </font>
    <font>
      <b/>
      <sz val="11"/>
      <color theme="1"/>
      <name val="Calibri"/>
      <family val="2"/>
      <scheme val="minor"/>
    </font>
    <font>
      <b/>
      <sz val="10"/>
      <color theme="0"/>
      <name val="Arial"/>
      <family val="2"/>
    </font>
    <font>
      <b/>
      <sz val="9"/>
      <name val="Arial"/>
      <family val="2"/>
    </font>
    <font>
      <b/>
      <sz val="10"/>
      <name val="Arial"/>
      <family val="2"/>
    </font>
    <font>
      <sz val="9"/>
      <name val="Arial"/>
      <family val="2"/>
    </font>
    <font>
      <sz val="10"/>
      <name val="Arial"/>
      <family val="2"/>
    </font>
  </fonts>
  <fills count="21">
    <fill>
      <patternFill patternType="none"/>
    </fill>
    <fill>
      <patternFill patternType="gray125"/>
    </fill>
    <fill>
      <patternFill patternType="solid">
        <fgColor rgb="FFC00000"/>
        <bgColor rgb="FFC00000"/>
      </patternFill>
    </fill>
    <fill>
      <patternFill patternType="solid">
        <fgColor rgb="FFF7CAAC"/>
        <bgColor rgb="FFF7CAAC"/>
      </patternFill>
    </fill>
    <fill>
      <patternFill patternType="solid">
        <fgColor rgb="FFD8D8D8"/>
        <bgColor rgb="FFD8D8D8"/>
      </patternFill>
    </fill>
    <fill>
      <patternFill patternType="solid">
        <fgColor rgb="FFE2EFD9"/>
        <bgColor rgb="FFE2EFD9"/>
      </patternFill>
    </fill>
    <fill>
      <patternFill patternType="solid">
        <fgColor rgb="FFFFFFFF"/>
        <bgColor rgb="FFFFFFFF"/>
      </patternFill>
    </fill>
    <fill>
      <patternFill patternType="solid">
        <fgColor rgb="FFBFBFBF"/>
        <bgColor rgb="FFBFBFBF"/>
      </patternFill>
    </fill>
    <fill>
      <patternFill patternType="solid">
        <fgColor rgb="FFF4B083"/>
        <bgColor rgb="FFF4B083"/>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bgColor theme="5"/>
      </patternFill>
    </fill>
    <fill>
      <patternFill patternType="solid">
        <fgColor rgb="FFFFFF00"/>
        <bgColor rgb="FFFFFF00"/>
      </patternFill>
    </fill>
    <fill>
      <patternFill patternType="solid">
        <fgColor rgb="FFAEABAB"/>
        <bgColor rgb="FFAEABAB"/>
      </patternFill>
    </fill>
    <fill>
      <patternFill patternType="solid">
        <fgColor rgb="FFC00000"/>
        <bgColor indexed="64"/>
      </patternFill>
    </fill>
    <fill>
      <patternFill patternType="solid">
        <fgColor rgb="FFBFBFBF"/>
        <bgColor rgb="FF000000"/>
      </patternFill>
    </fill>
    <fill>
      <patternFill patternType="solid">
        <fgColor theme="2" tint="-9.9978637043366805E-2"/>
        <bgColor indexed="64"/>
      </patternFill>
    </fill>
    <fill>
      <patternFill patternType="solid">
        <fgColor theme="2" tint="-9.9978637043366805E-2"/>
        <bgColor rgb="FF00000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style="medium">
        <color rgb="FF000000"/>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29"/>
  </cellStyleXfs>
  <cellXfs count="171">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21" xfId="0" applyFont="1" applyBorder="1" applyAlignment="1">
      <alignment horizontal="center" vertical="center" wrapText="1"/>
    </xf>
    <xf numFmtId="0" fontId="11" fillId="4"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0" borderId="21" xfId="0" applyFont="1" applyBorder="1" applyAlignment="1">
      <alignment horizontal="center" vertical="center" textRotation="90" wrapText="1"/>
    </xf>
    <xf numFmtId="0" fontId="12" fillId="0" borderId="21" xfId="0" applyFont="1" applyBorder="1" applyAlignment="1">
      <alignment horizontal="center" vertical="center" textRotation="90" wrapText="1"/>
    </xf>
    <xf numFmtId="0" fontId="12" fillId="4" borderId="21" xfId="0" applyFont="1" applyFill="1" applyBorder="1" applyAlignment="1">
      <alignment horizontal="center" vertical="center" textRotation="90" wrapText="1"/>
    </xf>
    <xf numFmtId="9" fontId="11" fillId="4" borderId="21"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4"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0" borderId="13" xfId="0" applyFont="1" applyBorder="1" applyAlignment="1">
      <alignment horizontal="center" vertical="center" textRotation="90" wrapText="1"/>
    </xf>
    <xf numFmtId="0" fontId="12" fillId="4" borderId="13" xfId="0" applyFont="1" applyFill="1" applyBorder="1" applyAlignment="1">
      <alignment horizontal="center" vertical="center" textRotation="90" wrapText="1"/>
    </xf>
    <xf numFmtId="9" fontId="11" fillId="4" borderId="13"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14" fillId="7" borderId="22" xfId="0" applyFont="1" applyFill="1" applyBorder="1" applyAlignment="1">
      <alignment horizontal="center" vertical="center"/>
    </xf>
    <xf numFmtId="0" fontId="14" fillId="0" borderId="0" xfId="0" applyFont="1" applyAlignment="1">
      <alignment horizontal="center" vertical="center"/>
    </xf>
    <xf numFmtId="0" fontId="9" fillId="7" borderId="22" xfId="0" applyFont="1" applyFill="1" applyBorder="1" applyAlignment="1">
      <alignment horizontal="center" vertical="center"/>
    </xf>
    <xf numFmtId="0" fontId="12" fillId="7" borderId="22" xfId="0" applyFont="1" applyFill="1" applyBorder="1" applyAlignment="1">
      <alignment horizontal="center" vertical="center" wrapText="1"/>
    </xf>
    <xf numFmtId="0" fontId="15" fillId="0" borderId="0" xfId="0" applyFont="1" applyAlignment="1">
      <alignment vertical="center"/>
    </xf>
    <xf numFmtId="0" fontId="15" fillId="0" borderId="0" xfId="0" applyFont="1"/>
    <xf numFmtId="9" fontId="2" fillId="0" borderId="0" xfId="0" applyNumberFormat="1" applyFont="1" applyAlignment="1">
      <alignment horizontal="center" vertical="center"/>
    </xf>
    <xf numFmtId="0" fontId="15" fillId="0" borderId="0" xfId="0" applyFont="1" applyAlignment="1">
      <alignment vertical="center" wrapText="1"/>
    </xf>
    <xf numFmtId="0" fontId="15" fillId="0" borderId="0" xfId="0" applyFont="1" applyAlignment="1">
      <alignment wrapText="1"/>
    </xf>
    <xf numFmtId="0" fontId="11" fillId="0" borderId="0" xfId="0" applyFont="1"/>
    <xf numFmtId="0" fontId="11" fillId="0" borderId="0" xfId="0" applyFont="1" applyAlignment="1">
      <alignment horizontal="left"/>
    </xf>
    <xf numFmtId="0" fontId="16" fillId="8" borderId="26" xfId="0" applyFont="1" applyFill="1" applyBorder="1" applyAlignment="1">
      <alignment horizontal="center" vertical="center" readingOrder="1"/>
    </xf>
    <xf numFmtId="0" fontId="16" fillId="8" borderId="26" xfId="0" applyFont="1" applyFill="1" applyBorder="1" applyAlignment="1">
      <alignment horizontal="center" vertical="center" wrapText="1" readingOrder="1"/>
    </xf>
    <xf numFmtId="0" fontId="14" fillId="8" borderId="26" xfId="0" applyFont="1" applyFill="1" applyBorder="1" applyAlignment="1">
      <alignment horizontal="center" vertical="center"/>
    </xf>
    <xf numFmtId="0" fontId="15" fillId="0" borderId="26" xfId="0" applyFont="1" applyBorder="1" applyAlignment="1">
      <alignment vertical="center" wrapText="1"/>
    </xf>
    <xf numFmtId="0" fontId="17" fillId="9" borderId="26" xfId="0" applyFont="1" applyFill="1" applyBorder="1" applyAlignment="1">
      <alignment horizontal="center" vertical="center" readingOrder="1"/>
    </xf>
    <xf numFmtId="9" fontId="17" fillId="0" borderId="26" xfId="0" applyNumberFormat="1" applyFont="1" applyBorder="1" applyAlignment="1">
      <alignment horizontal="center" vertical="center" readingOrder="1"/>
    </xf>
    <xf numFmtId="0" fontId="17" fillId="0" borderId="26" xfId="0" applyFont="1" applyBorder="1" applyAlignment="1">
      <alignment horizontal="left" vertical="center" wrapText="1" readingOrder="1"/>
    </xf>
    <xf numFmtId="9" fontId="17" fillId="9" borderId="26" xfId="0" applyNumberFormat="1" applyFont="1" applyFill="1" applyBorder="1" applyAlignment="1">
      <alignment horizontal="center" vertical="center" wrapText="1" readingOrder="1"/>
    </xf>
    <xf numFmtId="0" fontId="17" fillId="0" borderId="26" xfId="0" applyFont="1" applyBorder="1" applyAlignment="1">
      <alignment horizontal="left" vertical="center" readingOrder="1"/>
    </xf>
    <xf numFmtId="0" fontId="17" fillId="10" borderId="26" xfId="0" applyFont="1" applyFill="1" applyBorder="1" applyAlignment="1">
      <alignment horizontal="center" vertical="center" readingOrder="1"/>
    </xf>
    <xf numFmtId="9" fontId="17" fillId="10" borderId="26" xfId="0" applyNumberFormat="1" applyFont="1" applyFill="1" applyBorder="1" applyAlignment="1">
      <alignment horizontal="center" vertical="center" wrapText="1" readingOrder="1"/>
    </xf>
    <xf numFmtId="0" fontId="17" fillId="11" borderId="26" xfId="0" applyFont="1" applyFill="1" applyBorder="1" applyAlignment="1">
      <alignment horizontal="center" vertical="center" readingOrder="1"/>
    </xf>
    <xf numFmtId="9" fontId="17" fillId="11" borderId="26" xfId="0" applyNumberFormat="1" applyFont="1" applyFill="1" applyBorder="1" applyAlignment="1">
      <alignment horizontal="center" vertical="center" wrapText="1" readingOrder="1"/>
    </xf>
    <xf numFmtId="0" fontId="17" fillId="12" borderId="26" xfId="0" applyFont="1" applyFill="1" applyBorder="1" applyAlignment="1">
      <alignment horizontal="center" vertical="center" readingOrder="1"/>
    </xf>
    <xf numFmtId="9" fontId="17" fillId="12" borderId="26" xfId="0" applyNumberFormat="1" applyFont="1" applyFill="1" applyBorder="1" applyAlignment="1">
      <alignment horizontal="center" vertical="center" wrapText="1" readingOrder="1"/>
    </xf>
    <xf numFmtId="0" fontId="18" fillId="13" borderId="26" xfId="0" applyFont="1" applyFill="1" applyBorder="1" applyAlignment="1">
      <alignment horizontal="center" vertical="center" readingOrder="1"/>
    </xf>
    <xf numFmtId="9" fontId="18" fillId="13" borderId="26" xfId="0" applyNumberFormat="1" applyFont="1" applyFill="1" applyBorder="1" applyAlignment="1">
      <alignment horizontal="center" vertical="center" wrapText="1" readingOrder="1"/>
    </xf>
    <xf numFmtId="0" fontId="15" fillId="0" borderId="0" xfId="0" applyFont="1" applyAlignment="1">
      <alignment horizontal="center"/>
    </xf>
    <xf numFmtId="0" fontId="14" fillId="0" borderId="0" xfId="0" applyFont="1" applyAlignment="1">
      <alignment horizontal="center" vertical="center" textRotation="90"/>
    </xf>
    <xf numFmtId="0" fontId="15" fillId="0" borderId="0" xfId="0" applyFont="1" applyAlignment="1">
      <alignment horizontal="center" vertical="center" wrapText="1"/>
    </xf>
    <xf numFmtId="0" fontId="20" fillId="14" borderId="26"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20" fillId="13" borderId="26" xfId="0" applyFont="1" applyFill="1" applyBorder="1" applyAlignment="1">
      <alignment horizontal="center" vertical="center"/>
    </xf>
    <xf numFmtId="0" fontId="15" fillId="0" borderId="0" xfId="0" applyFont="1" applyAlignment="1">
      <alignment horizontal="center" vertical="center"/>
    </xf>
    <xf numFmtId="0" fontId="20" fillId="14" borderId="26" xfId="0" applyFont="1" applyFill="1" applyBorder="1" applyAlignment="1">
      <alignment horizontal="center" vertical="center"/>
    </xf>
    <xf numFmtId="0" fontId="14" fillId="9" borderId="26" xfId="0" applyFont="1" applyFill="1" applyBorder="1" applyAlignment="1">
      <alignment horizontal="center" vertical="center" wrapText="1"/>
    </xf>
    <xf numFmtId="0" fontId="14" fillId="15" borderId="26" xfId="0" applyFont="1" applyFill="1" applyBorder="1" applyAlignment="1">
      <alignment horizontal="center" vertical="center"/>
    </xf>
    <xf numFmtId="0" fontId="14" fillId="9" borderId="26" xfId="0" applyFont="1" applyFill="1" applyBorder="1" applyAlignment="1">
      <alignment horizontal="center" vertical="center"/>
    </xf>
    <xf numFmtId="0" fontId="22" fillId="0" borderId="0" xfId="0" applyFont="1" applyAlignment="1">
      <alignment horizontal="center" vertical="center"/>
    </xf>
    <xf numFmtId="0" fontId="14" fillId="3" borderId="26" xfId="0" applyFont="1" applyFill="1" applyBorder="1" applyAlignment="1">
      <alignment horizontal="center" vertical="center"/>
    </xf>
    <xf numFmtId="0" fontId="14" fillId="3" borderId="33" xfId="0" applyFont="1" applyFill="1" applyBorder="1" applyAlignment="1">
      <alignment horizontal="center" vertical="center"/>
    </xf>
    <xf numFmtId="0" fontId="15" fillId="0" borderId="26" xfId="0" applyFont="1" applyBorder="1" applyAlignment="1">
      <alignment horizontal="center" vertical="center"/>
    </xf>
    <xf numFmtId="0" fontId="23" fillId="0" borderId="26" xfId="0" applyFont="1" applyBorder="1" applyAlignment="1">
      <alignment horizontal="center" vertical="center" wrapText="1"/>
    </xf>
    <xf numFmtId="9" fontId="15" fillId="0" borderId="26" xfId="0" applyNumberFormat="1" applyFont="1" applyBorder="1" applyAlignment="1">
      <alignment horizontal="center" vertical="center"/>
    </xf>
    <xf numFmtId="0" fontId="14" fillId="0" borderId="0" xfId="0" applyFont="1" applyAlignment="1">
      <alignment horizontal="center" vertical="center" wrapText="1"/>
    </xf>
    <xf numFmtId="0" fontId="15" fillId="0" borderId="26" xfId="0" applyFont="1" applyBorder="1" applyAlignment="1">
      <alignment horizontal="center" vertical="center" wrapText="1"/>
    </xf>
    <xf numFmtId="0" fontId="2" fillId="0" borderId="29" xfId="1" applyFont="1" applyAlignment="1" applyProtection="1">
      <alignment vertical="center"/>
    </xf>
    <xf numFmtId="0" fontId="2" fillId="0" borderId="29" xfId="1" applyFont="1" applyFill="1" applyAlignment="1" applyProtection="1">
      <alignment vertical="center"/>
    </xf>
    <xf numFmtId="0" fontId="27" fillId="0" borderId="29" xfId="1" applyFont="1" applyFill="1" applyAlignment="1" applyProtection="1">
      <alignment vertical="center"/>
    </xf>
    <xf numFmtId="0" fontId="29" fillId="0" borderId="29" xfId="1" applyFont="1" applyFill="1" applyAlignment="1" applyProtection="1">
      <alignment vertical="center"/>
    </xf>
    <xf numFmtId="0" fontId="1" fillId="0" borderId="29" xfId="1" applyAlignment="1">
      <alignment vertical="center"/>
    </xf>
    <xf numFmtId="0" fontId="1" fillId="0" borderId="43" xfId="1" applyBorder="1" applyAlignment="1">
      <alignment horizontal="center" vertical="center"/>
    </xf>
    <xf numFmtId="14" fontId="1" fillId="0" borderId="43" xfId="1" applyNumberFormat="1" applyBorder="1" applyAlignment="1">
      <alignment horizontal="center" vertical="center"/>
    </xf>
    <xf numFmtId="0" fontId="16" fillId="18" borderId="43" xfId="0" applyFont="1" applyFill="1" applyBorder="1" applyAlignment="1">
      <alignment horizontal="center" vertical="center"/>
    </xf>
    <xf numFmtId="0" fontId="17" fillId="0" borderId="43" xfId="0" applyFont="1" applyFill="1" applyBorder="1" applyAlignment="1">
      <alignment horizontal="center" vertical="center" wrapText="1"/>
    </xf>
    <xf numFmtId="0" fontId="24" fillId="19" borderId="43" xfId="1" applyFont="1" applyFill="1" applyBorder="1" applyAlignment="1">
      <alignment horizontal="center" vertical="center"/>
    </xf>
    <xf numFmtId="0" fontId="24" fillId="19" borderId="43" xfId="1" applyFont="1" applyFill="1" applyBorder="1" applyAlignment="1">
      <alignment horizontal="center" vertical="center" wrapText="1"/>
    </xf>
    <xf numFmtId="0" fontId="16" fillId="20" borderId="43" xfId="0" applyFont="1" applyFill="1" applyBorder="1" applyAlignment="1">
      <alignment horizontal="center" vertical="center" wrapText="1"/>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26" fillId="0" borderId="34" xfId="1" applyFont="1" applyFill="1" applyBorder="1" applyAlignment="1" applyProtection="1">
      <alignment horizontal="center" vertical="center"/>
    </xf>
    <xf numFmtId="0" fontId="28" fillId="0" borderId="34" xfId="1" applyFont="1" applyFill="1" applyBorder="1" applyAlignment="1" applyProtection="1">
      <alignment horizontal="center" vertical="center"/>
    </xf>
    <xf numFmtId="0" fontId="2" fillId="0" borderId="34" xfId="1" applyFont="1" applyBorder="1" applyAlignment="1" applyProtection="1">
      <alignment horizontal="center" vertical="center"/>
    </xf>
    <xf numFmtId="0" fontId="12" fillId="0" borderId="35" xfId="1" applyFont="1" applyBorder="1" applyAlignment="1" applyProtection="1">
      <alignment horizontal="center" vertical="center"/>
    </xf>
    <xf numFmtId="0" fontId="12" fillId="0" borderId="36" xfId="1" applyFont="1" applyBorder="1" applyAlignment="1" applyProtection="1">
      <alignment horizontal="center" vertical="center"/>
    </xf>
    <xf numFmtId="0" fontId="12" fillId="0" borderId="37" xfId="1" applyFont="1" applyBorder="1" applyAlignment="1" applyProtection="1">
      <alignment horizontal="center" vertical="center"/>
    </xf>
    <xf numFmtId="0" fontId="12" fillId="0" borderId="40" xfId="1" applyFont="1" applyBorder="1" applyAlignment="1" applyProtection="1">
      <alignment horizontal="center" vertical="center"/>
    </xf>
    <xf numFmtId="0" fontId="12" fillId="0" borderId="41" xfId="1" applyFont="1" applyBorder="1" applyAlignment="1" applyProtection="1">
      <alignment horizontal="center" vertical="center"/>
    </xf>
    <xf numFmtId="0" fontId="12" fillId="0" borderId="42" xfId="1" applyFont="1" applyBorder="1" applyAlignment="1" applyProtection="1">
      <alignment horizontal="center" vertical="center"/>
    </xf>
    <xf numFmtId="0" fontId="9" fillId="0" borderId="38" xfId="1" applyFont="1" applyFill="1" applyBorder="1" applyAlignment="1" applyProtection="1">
      <alignment vertical="center"/>
    </xf>
    <xf numFmtId="0" fontId="9" fillId="0" borderId="39" xfId="1" applyFont="1" applyFill="1" applyBorder="1" applyAlignment="1" applyProtection="1">
      <alignment vertical="center"/>
    </xf>
    <xf numFmtId="49" fontId="2" fillId="0" borderId="38" xfId="1" applyNumberFormat="1" applyFont="1" applyFill="1" applyBorder="1" applyAlignment="1">
      <alignment horizontal="center" vertical="center"/>
    </xf>
    <xf numFmtId="49" fontId="2" fillId="0" borderId="39" xfId="1" applyNumberFormat="1" applyFont="1" applyFill="1" applyBorder="1" applyAlignment="1">
      <alignment horizontal="center" vertical="center"/>
    </xf>
    <xf numFmtId="0" fontId="25" fillId="17" borderId="35" xfId="1" applyFont="1" applyFill="1" applyBorder="1" applyAlignment="1" applyProtection="1">
      <alignment horizontal="center" vertical="center"/>
    </xf>
    <xf numFmtId="0" fontId="25" fillId="17" borderId="36" xfId="1" applyFont="1" applyFill="1" applyBorder="1" applyAlignment="1" applyProtection="1">
      <alignment horizontal="center" vertical="center"/>
    </xf>
    <xf numFmtId="0" fontId="25" fillId="17" borderId="37" xfId="1" applyFont="1" applyFill="1" applyBorder="1" applyAlignment="1" applyProtection="1">
      <alignment horizontal="center" vertical="center"/>
    </xf>
    <xf numFmtId="0" fontId="25" fillId="17" borderId="40" xfId="1" applyFont="1" applyFill="1" applyBorder="1" applyAlignment="1" applyProtection="1">
      <alignment horizontal="center" vertical="center"/>
    </xf>
    <xf numFmtId="0" fontId="25" fillId="17" borderId="41" xfId="1" applyFont="1" applyFill="1" applyBorder="1" applyAlignment="1" applyProtection="1">
      <alignment horizontal="center" vertical="center"/>
    </xf>
    <xf numFmtId="0" fontId="25" fillId="17" borderId="42" xfId="1" applyFont="1" applyFill="1" applyBorder="1" applyAlignment="1" applyProtection="1">
      <alignment horizontal="center" vertical="center"/>
    </xf>
    <xf numFmtId="14" fontId="2" fillId="0" borderId="38" xfId="1" applyNumberFormat="1" applyFont="1" applyFill="1" applyBorder="1" applyAlignment="1">
      <alignment horizontal="center" vertical="center"/>
    </xf>
    <xf numFmtId="14" fontId="2" fillId="0" borderId="39" xfId="1" applyNumberFormat="1" applyFont="1" applyFill="1" applyBorder="1" applyAlignment="1">
      <alignment horizontal="center" vertical="center"/>
    </xf>
    <xf numFmtId="0" fontId="11" fillId="0" borderId="4" xfId="0" applyFont="1" applyBorder="1" applyAlignment="1">
      <alignment horizontal="center" vertical="center" wrapText="1"/>
    </xf>
    <xf numFmtId="0" fontId="3" fillId="0" borderId="5" xfId="0" applyFont="1" applyBorder="1"/>
    <xf numFmtId="0" fontId="3" fillId="0" borderId="6" xfId="0" applyFont="1" applyBorder="1"/>
    <xf numFmtId="0" fontId="11" fillId="0" borderId="4" xfId="0" applyFont="1" applyBorder="1" applyAlignment="1">
      <alignment horizontal="left" vertical="center" wrapText="1"/>
    </xf>
    <xf numFmtId="0" fontId="8" fillId="4" borderId="13" xfId="0" applyFont="1" applyFill="1" applyBorder="1" applyAlignment="1">
      <alignment horizontal="center" vertical="center" wrapText="1"/>
    </xf>
    <xf numFmtId="0" fontId="3" fillId="0" borderId="15" xfId="0" applyFont="1" applyBorder="1"/>
    <xf numFmtId="0" fontId="3" fillId="0" borderId="18" xfId="0" applyFont="1" applyBorder="1"/>
    <xf numFmtId="0" fontId="8" fillId="4" borderId="1" xfId="0" applyFont="1" applyFill="1" applyBorder="1" applyAlignment="1">
      <alignment horizontal="center" vertical="center" wrapText="1"/>
    </xf>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11" fillId="4"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3" fillId="0" borderId="14" xfId="0" applyFont="1" applyBorder="1"/>
    <xf numFmtId="0" fontId="3" fillId="0" borderId="19" xfId="0" applyFont="1" applyBorder="1"/>
    <xf numFmtId="0" fontId="3" fillId="0" borderId="2" xfId="0" applyFont="1" applyBorder="1"/>
    <xf numFmtId="0" fontId="0" fillId="0" borderId="0" xfId="0" applyFont="1" applyAlignment="1"/>
    <xf numFmtId="0" fontId="3" fillId="0" borderId="10" xfId="0" applyFont="1" applyBorder="1"/>
    <xf numFmtId="0" fontId="8" fillId="5" borderId="1" xfId="0" applyFont="1" applyFill="1" applyBorder="1" applyAlignment="1">
      <alignment horizontal="center" vertical="center" wrapText="1"/>
    </xf>
    <xf numFmtId="0" fontId="8" fillId="5" borderId="13" xfId="0" applyFont="1" applyFill="1" applyBorder="1" applyAlignment="1">
      <alignment horizontal="center" vertical="center" wrapText="1"/>
    </xf>
    <xf numFmtId="165" fontId="11" fillId="0" borderId="4"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4" borderId="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2" fillId="0" borderId="0" xfId="0" applyFont="1" applyAlignment="1">
      <alignment vertical="center" wrapText="1"/>
    </xf>
    <xf numFmtId="49" fontId="11" fillId="0" borderId="4" xfId="0" applyNumberFormat="1" applyFont="1" applyBorder="1" applyAlignment="1">
      <alignment horizontal="left" vertical="center" wrapText="1"/>
    </xf>
    <xf numFmtId="0" fontId="5"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5" borderId="13" xfId="0" applyFont="1" applyFill="1" applyBorder="1" applyAlignment="1">
      <alignment horizontal="center" vertical="center" textRotation="90" wrapText="1"/>
    </xf>
    <xf numFmtId="0" fontId="5" fillId="0" borderId="4" xfId="0" applyFont="1" applyBorder="1" applyAlignment="1">
      <alignment vertical="center" wrapText="1"/>
    </xf>
    <xf numFmtId="16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13" fillId="6" borderId="10" xfId="0" applyFont="1" applyFill="1" applyBorder="1" applyAlignment="1">
      <alignment horizontal="center" wrapText="1"/>
    </xf>
    <xf numFmtId="0" fontId="9" fillId="4" borderId="13"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0" xfId="0" applyFont="1" applyBorder="1"/>
    <xf numFmtId="0" fontId="12" fillId="7" borderId="23" xfId="0" applyFont="1" applyFill="1" applyBorder="1" applyAlignment="1">
      <alignment horizontal="center" vertical="center" wrapText="1"/>
    </xf>
    <xf numFmtId="0" fontId="3" fillId="0" borderId="24" xfId="0" applyFont="1" applyBorder="1"/>
    <xf numFmtId="0" fontId="12" fillId="7" borderId="23" xfId="0" applyFont="1" applyFill="1" applyBorder="1" applyAlignment="1">
      <alignment horizontal="center" vertical="center"/>
    </xf>
    <xf numFmtId="0" fontId="3" fillId="0" borderId="25" xfId="0" applyFont="1" applyBorder="1"/>
    <xf numFmtId="0" fontId="19" fillId="4" borderId="23" xfId="0" applyFont="1" applyFill="1" applyBorder="1" applyAlignment="1">
      <alignment horizontal="center" vertical="center"/>
    </xf>
    <xf numFmtId="0" fontId="14" fillId="4" borderId="27" xfId="0" applyFont="1" applyFill="1" applyBorder="1" applyAlignment="1">
      <alignment horizontal="center" vertical="center" textRotation="90"/>
    </xf>
    <xf numFmtId="0" fontId="3" fillId="0" borderId="28" xfId="0" applyFont="1" applyBorder="1"/>
    <xf numFmtId="0" fontId="3" fillId="0" borderId="29" xfId="0" applyFont="1" applyBorder="1"/>
    <xf numFmtId="0" fontId="14" fillId="4" borderId="23" xfId="0" applyFont="1" applyFill="1" applyBorder="1" applyAlignment="1">
      <alignment horizontal="center" vertical="center"/>
    </xf>
    <xf numFmtId="0" fontId="14" fillId="16" borderId="30" xfId="0" applyFont="1" applyFill="1" applyBorder="1" applyAlignment="1">
      <alignment horizontal="center"/>
    </xf>
    <xf numFmtId="0" fontId="3" fillId="0" borderId="31" xfId="0" applyFont="1" applyBorder="1"/>
    <xf numFmtId="0" fontId="3" fillId="0" borderId="32" xfId="0" applyFont="1" applyBorder="1"/>
    <xf numFmtId="14" fontId="0" fillId="0" borderId="43" xfId="1" applyNumberFormat="1" applyFont="1" applyBorder="1" applyAlignment="1">
      <alignment horizontal="center" vertical="center"/>
    </xf>
  </cellXfs>
  <cellStyles count="2">
    <cellStyle name="Normal" xfId="0" builtinId="0"/>
    <cellStyle name="Normal 3" xfId="1"/>
  </cellStyles>
  <dxfs count="278">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000000"/>
                </a:solidFill>
                <a:latin typeface="+mn-lt"/>
              </a:defRPr>
            </a:pPr>
            <a:r>
              <a:rPr sz="1800" b="1" i="0">
                <a:solidFill>
                  <a:srgbClr val="000000"/>
                </a:solidFill>
                <a:latin typeface="+mn-lt"/>
              </a:rPr>
              <a:t>COMPORTAMIENTO DE MAPA DE RIESGOS</a:t>
            </a:r>
          </a:p>
        </c:rich>
      </c:tx>
      <c:layout>
        <c:manualLayout>
          <c:xMode val="edge"/>
          <c:yMode val="edge"/>
          <c:x val="0.22914884604941624"/>
          <c:y val="2.0698664865832064E-2"/>
        </c:manualLayout>
      </c:layout>
      <c:overlay val="0"/>
    </c:title>
    <c:autoTitleDeleted val="0"/>
    <c:plotArea>
      <c:layout/>
      <c:lineChart>
        <c:grouping val="standard"/>
        <c:varyColors val="1"/>
        <c:ser>
          <c:idx val="0"/>
          <c:order val="0"/>
          <c:tx>
            <c:v>ZONA INHERENTE</c:v>
          </c:tx>
          <c:spPr>
            <a:ln w="28575" cmpd="sng">
              <a:solidFill>
                <a:schemeClr val="accent1"/>
              </a:solidFill>
            </a:ln>
          </c:spPr>
          <c:marker>
            <c:symbol val="circle"/>
            <c:size val="17"/>
            <c:spPr>
              <a:solidFill>
                <a:schemeClr val="accent1"/>
              </a:solidFill>
              <a:ln cmpd="sng">
                <a:solidFill>
                  <a:schemeClr val="accent1"/>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NUEVO'!$N$13:$N$22</c:f>
              <c:numCache>
                <c:formatCode>General</c:formatCode>
                <c:ptCount val="10"/>
                <c:pt idx="0">
                  <c:v>3</c:v>
                </c:pt>
                <c:pt idx="1">
                  <c:v>2</c:v>
                </c:pt>
                <c:pt idx="2">
                  <c:v>2</c:v>
                </c:pt>
                <c:pt idx="3">
                  <c:v>2</c:v>
                </c:pt>
                <c:pt idx="4">
                  <c:v>1</c:v>
                </c:pt>
                <c:pt idx="5">
                  <c:v>3</c:v>
                </c:pt>
                <c:pt idx="6">
                  <c:v>3</c:v>
                </c:pt>
                <c:pt idx="7">
                  <c:v>1</c:v>
                </c:pt>
                <c:pt idx="8">
                  <c:v>2</c:v>
                </c:pt>
                <c:pt idx="9">
                  <c:v>3</c:v>
                </c:pt>
              </c:numCache>
            </c:numRef>
          </c:val>
          <c:smooth val="0"/>
          <c:extLst xmlns:c16r2="http://schemas.microsoft.com/office/drawing/2015/06/chart">
            <c:ext xmlns:c16="http://schemas.microsoft.com/office/drawing/2014/chart" uri="{C3380CC4-5D6E-409C-BE32-E72D297353CC}">
              <c16:uniqueId val="{00000000-4844-45FF-B106-ED77949496F7}"/>
            </c:ext>
          </c:extLst>
        </c:ser>
        <c:ser>
          <c:idx val="1"/>
          <c:order val="1"/>
          <c:tx>
            <c:strRef>
              <c:f>'MAPA NUEVO'!$O$13</c:f>
              <c:strCache>
                <c:ptCount val="1"/>
                <c:pt idx="0">
                  <c:v>2</c:v>
                </c:pt>
              </c:strCache>
            </c:strRef>
          </c:tx>
          <c:spPr>
            <a:ln w="28575" cmpd="sng">
              <a:solidFill>
                <a:schemeClr val="accent2"/>
              </a:solidFill>
            </a:ln>
          </c:spPr>
          <c:marker>
            <c:symbol val="circle"/>
            <c:size val="17"/>
            <c:spPr>
              <a:solidFill>
                <a:schemeClr val="accent2"/>
              </a:solidFill>
              <a:ln cmpd="sng">
                <a:solidFill>
                  <a:schemeClr val="accent2"/>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NUEVO'!$O$14:$O$22</c:f>
              <c:numCache>
                <c:formatCode>General</c:formatCode>
                <c:ptCount val="9"/>
                <c:pt idx="0">
                  <c:v>3</c:v>
                </c:pt>
                <c:pt idx="1">
                  <c:v>2</c:v>
                </c:pt>
                <c:pt idx="2">
                  <c:v>3</c:v>
                </c:pt>
                <c:pt idx="3">
                  <c:v>1</c:v>
                </c:pt>
                <c:pt idx="4">
                  <c:v>3</c:v>
                </c:pt>
                <c:pt idx="5">
                  <c:v>3</c:v>
                </c:pt>
                <c:pt idx="6">
                  <c:v>1</c:v>
                </c:pt>
                <c:pt idx="7">
                  <c:v>2</c:v>
                </c:pt>
                <c:pt idx="8">
                  <c:v>3</c:v>
                </c:pt>
              </c:numCache>
            </c:numRef>
          </c:val>
          <c:smooth val="0"/>
          <c:extLst xmlns:c16r2="http://schemas.microsoft.com/office/drawing/2015/06/chart">
            <c:ext xmlns:c16="http://schemas.microsoft.com/office/drawing/2014/chart" uri="{C3380CC4-5D6E-409C-BE32-E72D297353CC}">
              <c16:uniqueId val="{00000001-4844-45FF-B106-ED77949496F7}"/>
            </c:ext>
          </c:extLst>
        </c:ser>
        <c:dLbls>
          <c:showLegendKey val="0"/>
          <c:showVal val="0"/>
          <c:showCatName val="0"/>
          <c:showSerName val="0"/>
          <c:showPercent val="0"/>
          <c:showBubbleSize val="0"/>
        </c:dLbls>
        <c:marker val="1"/>
        <c:smooth val="0"/>
        <c:axId val="1094151408"/>
        <c:axId val="1094153584"/>
      </c:lineChart>
      <c:catAx>
        <c:axId val="109415140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a:lstStyle/>
          <a:p>
            <a:pPr lvl="0">
              <a:defRPr sz="900" b="0" i="0">
                <a:solidFill>
                  <a:schemeClr val="dk1"/>
                </a:solidFill>
                <a:latin typeface="+mn-lt"/>
              </a:defRPr>
            </a:pPr>
            <a:endParaRPr lang="es-CO"/>
          </a:p>
        </c:txPr>
        <c:crossAx val="1094153584"/>
        <c:crosses val="autoZero"/>
        <c:auto val="1"/>
        <c:lblAlgn val="ctr"/>
        <c:lblOffset val="100"/>
        <c:noMultiLvlLbl val="1"/>
      </c:catAx>
      <c:valAx>
        <c:axId val="1094153584"/>
        <c:scaling>
          <c:orientation val="minMax"/>
          <c:max val="4"/>
        </c:scaling>
        <c:delete val="0"/>
        <c:axPos val="l"/>
        <c:majorGridlines>
          <c:spPr>
            <a:ln>
              <a:solidFill>
                <a:srgbClr val="B7B7B7"/>
              </a:solidFill>
            </a:ln>
          </c:spPr>
        </c:majorGridlines>
        <c:title>
          <c:tx>
            <c:rich>
              <a:bodyPr/>
              <a:lstStyle/>
              <a:p>
                <a:pPr lvl="0">
                  <a:defRPr sz="1200" b="1" i="0">
                    <a:solidFill>
                      <a:schemeClr val="dk1"/>
                    </a:solidFill>
                    <a:latin typeface="+mn-lt"/>
                  </a:defRPr>
                </a:pPr>
                <a:r>
                  <a:rPr sz="1200" b="1" i="0">
                    <a:solidFill>
                      <a:schemeClr val="dk1"/>
                    </a:solidFill>
                    <a:latin typeface="+mn-lt"/>
                  </a:rPr>
                  <a:t>ZONAS DE RIESGOS</a:t>
                </a:r>
              </a:p>
            </c:rich>
          </c:tx>
          <c:layout>
            <c:manualLayout>
              <c:xMode val="edge"/>
              <c:yMode val="edge"/>
              <c:x val="9.4974893655534437E-2"/>
              <c:y val="0.226212861812984"/>
            </c:manualLayout>
          </c:layout>
          <c:overlay val="0"/>
        </c:title>
        <c:numFmt formatCode="General" sourceLinked="1"/>
        <c:majorTickMark val="out"/>
        <c:minorTickMark val="none"/>
        <c:tickLblPos val="nextTo"/>
        <c:spPr>
          <a:ln/>
        </c:spPr>
        <c:txPr>
          <a:bodyPr/>
          <a:lstStyle/>
          <a:p>
            <a:pPr lvl="0">
              <a:defRPr sz="900" b="0" i="0">
                <a:solidFill>
                  <a:schemeClr val="dk1"/>
                </a:solidFill>
                <a:latin typeface="+mn-lt"/>
              </a:defRPr>
            </a:pPr>
            <a:endParaRPr lang="es-CO"/>
          </a:p>
        </c:txPr>
        <c:crossAx val="1094151408"/>
        <c:crosses val="autoZero"/>
        <c:crossBetween val="between"/>
        <c:majorUnit val="1"/>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1</xdr:row>
      <xdr:rowOff>76200</xdr:rowOff>
    </xdr:from>
    <xdr:to>
      <xdr:col>2</xdr:col>
      <xdr:colOff>295275</xdr:colOff>
      <xdr:row>4</xdr:row>
      <xdr:rowOff>76200</xdr:rowOff>
    </xdr:to>
    <xdr:pic>
      <xdr:nvPicPr>
        <xdr:cNvPr id="2" name="1 Imagen">
          <a:extLst>
            <a:ext uri="{FF2B5EF4-FFF2-40B4-BE49-F238E27FC236}">
              <a16:creationId xmlns="" xmlns:a16="http://schemas.microsoft.com/office/drawing/2014/main" id="{340228AF-1DE2-48DD-AA51-6664726C64F6}"/>
            </a:ext>
          </a:extLst>
        </xdr:cNvPr>
        <xdr:cNvPicPr/>
      </xdr:nvPicPr>
      <xdr:blipFill rotWithShape="1">
        <a:blip xmlns:r="http://schemas.openxmlformats.org/officeDocument/2006/relationships" r:embed="rId1"/>
        <a:srcRect l="18538" t="14121" r="16522" b="15206"/>
        <a:stretch/>
      </xdr:blipFill>
      <xdr:spPr bwMode="auto">
        <a:xfrm>
          <a:off x="266701" y="238125"/>
          <a:ext cx="542924"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1</xdr:row>
      <xdr:rowOff>47625</xdr:rowOff>
    </xdr:from>
    <xdr:ext cx="847725"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1</xdr:row>
      <xdr:rowOff>0</xdr:rowOff>
    </xdr:from>
    <xdr:ext cx="6667500" cy="3352800"/>
    <xdr:graphicFrame macro="">
      <xdr:nvGraphicFramePr>
        <xdr:cNvPr id="41011873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9525</xdr:colOff>
      <xdr:row>10</xdr:row>
      <xdr:rowOff>0</xdr:rowOff>
    </xdr:from>
    <xdr:ext cx="6267450" cy="161925"/>
    <xdr:sp macro="" textlink="">
      <xdr:nvSpPr>
        <xdr:cNvPr id="3" name="Shape 3"/>
        <xdr:cNvSpPr/>
      </xdr:nvSpPr>
      <xdr:spPr>
        <a:xfrm>
          <a:off x="2217038" y="3703800"/>
          <a:ext cx="6257925" cy="152400"/>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47625</xdr:colOff>
      <xdr:row>3</xdr:row>
      <xdr:rowOff>19050</xdr:rowOff>
    </xdr:from>
    <xdr:ext cx="133350" cy="2619375"/>
    <xdr:sp macro="" textlink="">
      <xdr:nvSpPr>
        <xdr:cNvPr id="4" name="Shape 4"/>
        <xdr:cNvSpPr/>
      </xdr:nvSpPr>
      <xdr:spPr>
        <a:xfrm rot="-5400000">
          <a:off x="4041075" y="3718088"/>
          <a:ext cx="2609850" cy="123825"/>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workbookViewId="0">
      <selection activeCell="B14" sqref="B14:Z17"/>
    </sheetView>
  </sheetViews>
  <sheetFormatPr baseColWidth="10" defaultColWidth="5.7109375" defaultRowHeight="15" x14ac:dyDescent="0.25"/>
  <cols>
    <col min="1" max="1" width="2" style="76" customWidth="1"/>
    <col min="2" max="25" width="5.7109375" style="76"/>
    <col min="26" max="26" width="7.42578125" style="76" customWidth="1"/>
    <col min="27" max="27" width="1.85546875" style="76" customWidth="1"/>
    <col min="28" max="16384" width="5.7109375" style="76"/>
  </cols>
  <sheetData>
    <row r="1" spans="2:30" s="72" customFormat="1" ht="12.75" thickBot="1" x14ac:dyDescent="0.3"/>
    <row r="2" spans="2:30" s="72" customFormat="1" ht="12.75" thickBot="1" x14ac:dyDescent="0.3">
      <c r="B2" s="88"/>
      <c r="C2" s="88"/>
      <c r="D2" s="89" t="s">
        <v>0</v>
      </c>
      <c r="E2" s="90"/>
      <c r="F2" s="90"/>
      <c r="G2" s="90"/>
      <c r="H2" s="90"/>
      <c r="I2" s="90"/>
      <c r="J2" s="90"/>
      <c r="K2" s="90"/>
      <c r="L2" s="90"/>
      <c r="M2" s="90"/>
      <c r="N2" s="90"/>
      <c r="O2" s="90"/>
      <c r="P2" s="90"/>
      <c r="Q2" s="90"/>
      <c r="R2" s="90"/>
      <c r="S2" s="90"/>
      <c r="T2" s="90"/>
      <c r="U2" s="90"/>
      <c r="V2" s="91"/>
      <c r="W2" s="95" t="s">
        <v>1</v>
      </c>
      <c r="X2" s="96"/>
      <c r="Y2" s="84" t="s">
        <v>2</v>
      </c>
      <c r="Z2" s="85"/>
      <c r="AB2" s="73"/>
      <c r="AC2" s="73"/>
      <c r="AD2" s="73"/>
    </row>
    <row r="3" spans="2:30" s="72" customFormat="1" ht="12.75" thickBot="1" x14ac:dyDescent="0.3">
      <c r="B3" s="88"/>
      <c r="C3" s="88"/>
      <c r="D3" s="92"/>
      <c r="E3" s="93"/>
      <c r="F3" s="93"/>
      <c r="G3" s="93"/>
      <c r="H3" s="93"/>
      <c r="I3" s="93"/>
      <c r="J3" s="93"/>
      <c r="K3" s="93"/>
      <c r="L3" s="93"/>
      <c r="M3" s="93"/>
      <c r="N3" s="93"/>
      <c r="O3" s="93"/>
      <c r="P3" s="93"/>
      <c r="Q3" s="93"/>
      <c r="R3" s="93"/>
      <c r="S3" s="93"/>
      <c r="T3" s="93"/>
      <c r="U3" s="93"/>
      <c r="V3" s="94"/>
      <c r="W3" s="95" t="s">
        <v>326</v>
      </c>
      <c r="X3" s="96"/>
      <c r="Y3" s="97" t="s">
        <v>4</v>
      </c>
      <c r="Z3" s="98"/>
    </row>
    <row r="4" spans="2:30" s="72" customFormat="1" ht="12.75" thickBot="1" x14ac:dyDescent="0.3">
      <c r="B4" s="88"/>
      <c r="C4" s="88"/>
      <c r="D4" s="99" t="s">
        <v>5</v>
      </c>
      <c r="E4" s="100"/>
      <c r="F4" s="100"/>
      <c r="G4" s="100"/>
      <c r="H4" s="100"/>
      <c r="I4" s="100"/>
      <c r="J4" s="100"/>
      <c r="K4" s="100"/>
      <c r="L4" s="100"/>
      <c r="M4" s="100"/>
      <c r="N4" s="100"/>
      <c r="O4" s="100"/>
      <c r="P4" s="100"/>
      <c r="Q4" s="100"/>
      <c r="R4" s="100"/>
      <c r="S4" s="100"/>
      <c r="T4" s="100"/>
      <c r="U4" s="100"/>
      <c r="V4" s="101"/>
      <c r="W4" s="95" t="s">
        <v>6</v>
      </c>
      <c r="X4" s="96"/>
      <c r="Y4" s="105">
        <v>44737</v>
      </c>
      <c r="Z4" s="106"/>
    </row>
    <row r="5" spans="2:30" s="72" customFormat="1" ht="12.75" thickBot="1" x14ac:dyDescent="0.3">
      <c r="B5" s="88"/>
      <c r="C5" s="88"/>
      <c r="D5" s="102"/>
      <c r="E5" s="103"/>
      <c r="F5" s="103"/>
      <c r="G5" s="103"/>
      <c r="H5" s="103"/>
      <c r="I5" s="103"/>
      <c r="J5" s="103"/>
      <c r="K5" s="103"/>
      <c r="L5" s="103"/>
      <c r="M5" s="103"/>
      <c r="N5" s="103"/>
      <c r="O5" s="103"/>
      <c r="P5" s="103"/>
      <c r="Q5" s="103"/>
      <c r="R5" s="103"/>
      <c r="S5" s="103"/>
      <c r="T5" s="103"/>
      <c r="U5" s="103"/>
      <c r="V5" s="104"/>
      <c r="W5" s="95" t="s">
        <v>327</v>
      </c>
      <c r="X5" s="96"/>
      <c r="Y5" s="84" t="s">
        <v>8</v>
      </c>
      <c r="Z5" s="85"/>
    </row>
    <row r="6" spans="2:30" s="74" customFormat="1" ht="13.5" thickBot="1" x14ac:dyDescent="0.3">
      <c r="B6" s="86" t="s">
        <v>9</v>
      </c>
      <c r="C6" s="86"/>
      <c r="D6" s="86"/>
      <c r="E6" s="86"/>
      <c r="F6" s="86"/>
      <c r="G6" s="86"/>
      <c r="H6" s="86"/>
      <c r="I6" s="86"/>
      <c r="J6" s="86" t="s">
        <v>10</v>
      </c>
      <c r="K6" s="86"/>
      <c r="L6" s="86"/>
      <c r="M6" s="86"/>
      <c r="N6" s="86"/>
      <c r="O6" s="86"/>
      <c r="P6" s="86"/>
      <c r="Q6" s="86"/>
      <c r="R6" s="86"/>
      <c r="S6" s="86" t="s">
        <v>11</v>
      </c>
      <c r="T6" s="86"/>
      <c r="U6" s="86"/>
      <c r="V6" s="86"/>
      <c r="W6" s="86"/>
      <c r="X6" s="86"/>
      <c r="Y6" s="86"/>
      <c r="Z6" s="86"/>
    </row>
    <row r="7" spans="2:30" s="75" customFormat="1" ht="13.5" thickBot="1" x14ac:dyDescent="0.3">
      <c r="B7" s="87" t="s">
        <v>328</v>
      </c>
      <c r="C7" s="87"/>
      <c r="D7" s="87"/>
      <c r="E7" s="87"/>
      <c r="F7" s="87"/>
      <c r="G7" s="87"/>
      <c r="H7" s="87"/>
      <c r="I7" s="87"/>
      <c r="J7" s="87" t="s">
        <v>13</v>
      </c>
      <c r="K7" s="87"/>
      <c r="L7" s="87"/>
      <c r="M7" s="87"/>
      <c r="N7" s="87"/>
      <c r="O7" s="87"/>
      <c r="P7" s="87"/>
      <c r="Q7" s="87"/>
      <c r="R7" s="87"/>
      <c r="S7" s="87" t="s">
        <v>14</v>
      </c>
      <c r="T7" s="87"/>
      <c r="U7" s="87"/>
      <c r="V7" s="87"/>
      <c r="W7" s="87"/>
      <c r="X7" s="87"/>
      <c r="Y7" s="87"/>
      <c r="Z7" s="87"/>
    </row>
    <row r="10" spans="2:30" x14ac:dyDescent="0.25">
      <c r="B10" s="79" t="s">
        <v>329</v>
      </c>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2:30" ht="15" customHeight="1" x14ac:dyDescent="0.25">
      <c r="B11" s="80" t="s">
        <v>330</v>
      </c>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2:30" x14ac:dyDescent="0.25">
      <c r="B12" s="80"/>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2:30" x14ac:dyDescent="0.25">
      <c r="B13" s="81" t="s">
        <v>331</v>
      </c>
      <c r="C13" s="81"/>
      <c r="D13" s="81"/>
      <c r="E13" s="81"/>
      <c r="F13" s="81"/>
      <c r="G13" s="81"/>
      <c r="H13" s="81"/>
      <c r="I13" s="81"/>
      <c r="J13" s="81" t="s">
        <v>332</v>
      </c>
      <c r="K13" s="81"/>
      <c r="L13" s="81"/>
      <c r="M13" s="81"/>
      <c r="N13" s="81"/>
      <c r="O13" s="81"/>
      <c r="P13" s="81"/>
      <c r="Q13" s="81"/>
      <c r="R13" s="81"/>
      <c r="S13" s="82" t="s">
        <v>333</v>
      </c>
      <c r="T13" s="82"/>
      <c r="U13" s="82"/>
      <c r="V13" s="82" t="s">
        <v>334</v>
      </c>
      <c r="W13" s="82"/>
      <c r="X13" s="82"/>
      <c r="Y13" s="83" t="s">
        <v>335</v>
      </c>
      <c r="Z13" s="83"/>
    </row>
    <row r="14" spans="2:30" x14ac:dyDescent="0.25">
      <c r="B14" s="170" t="s">
        <v>337</v>
      </c>
      <c r="C14" s="77"/>
      <c r="D14" s="77"/>
      <c r="E14" s="77"/>
      <c r="F14" s="77"/>
      <c r="G14" s="77"/>
      <c r="H14" s="77"/>
      <c r="I14" s="77"/>
      <c r="J14" s="77" t="s">
        <v>336</v>
      </c>
      <c r="K14" s="77"/>
      <c r="L14" s="77"/>
      <c r="M14" s="77"/>
      <c r="N14" s="77"/>
      <c r="O14" s="77"/>
      <c r="P14" s="77"/>
      <c r="Q14" s="77"/>
      <c r="R14" s="77"/>
      <c r="S14" s="77">
        <v>5</v>
      </c>
      <c r="T14" s="77"/>
      <c r="U14" s="77"/>
      <c r="V14" s="77">
        <v>5</v>
      </c>
      <c r="W14" s="77"/>
      <c r="X14" s="77"/>
      <c r="Y14" s="77">
        <v>4</v>
      </c>
      <c r="Z14" s="77"/>
    </row>
    <row r="15" spans="2:30" x14ac:dyDescent="0.25">
      <c r="B15" s="170" t="s">
        <v>338</v>
      </c>
      <c r="C15" s="77"/>
      <c r="D15" s="77"/>
      <c r="E15" s="77"/>
      <c r="F15" s="77"/>
      <c r="G15" s="77"/>
      <c r="H15" s="77"/>
      <c r="I15" s="77"/>
      <c r="J15" s="77" t="s">
        <v>336</v>
      </c>
      <c r="K15" s="77"/>
      <c r="L15" s="77"/>
      <c r="M15" s="77"/>
      <c r="N15" s="77"/>
      <c r="O15" s="77"/>
      <c r="P15" s="77"/>
      <c r="Q15" s="77"/>
      <c r="R15" s="77"/>
      <c r="S15" s="77">
        <v>5</v>
      </c>
      <c r="T15" s="77"/>
      <c r="U15" s="77"/>
      <c r="V15" s="77">
        <v>5</v>
      </c>
      <c r="W15" s="77"/>
      <c r="X15" s="77"/>
      <c r="Y15" s="77">
        <v>3</v>
      </c>
      <c r="Z15" s="77"/>
    </row>
    <row r="16" spans="2:30" x14ac:dyDescent="0.25">
      <c r="B16" s="170" t="s">
        <v>339</v>
      </c>
      <c r="C16" s="77"/>
      <c r="D16" s="77"/>
      <c r="E16" s="77"/>
      <c r="F16" s="77"/>
      <c r="G16" s="77"/>
      <c r="H16" s="77"/>
      <c r="I16" s="77"/>
      <c r="J16" s="77" t="s">
        <v>336</v>
      </c>
      <c r="K16" s="77"/>
      <c r="L16" s="77"/>
      <c r="M16" s="77"/>
      <c r="N16" s="77"/>
      <c r="O16" s="77"/>
      <c r="P16" s="77"/>
      <c r="Q16" s="77"/>
      <c r="R16" s="77"/>
      <c r="S16" s="77">
        <v>6</v>
      </c>
      <c r="T16" s="77"/>
      <c r="U16" s="77"/>
      <c r="V16" s="77">
        <v>6</v>
      </c>
      <c r="W16" s="77"/>
      <c r="X16" s="77"/>
      <c r="Y16" s="77">
        <v>3</v>
      </c>
      <c r="Z16" s="77"/>
    </row>
    <row r="17" spans="2:26" x14ac:dyDescent="0.25">
      <c r="B17" s="78">
        <v>45168</v>
      </c>
      <c r="C17" s="77"/>
      <c r="D17" s="77"/>
      <c r="E17" s="77"/>
      <c r="F17" s="77"/>
      <c r="G17" s="77"/>
      <c r="H17" s="77"/>
      <c r="I17" s="77"/>
      <c r="J17" s="77" t="s">
        <v>336</v>
      </c>
      <c r="K17" s="77"/>
      <c r="L17" s="77"/>
      <c r="M17" s="77"/>
      <c r="N17" s="77"/>
      <c r="O17" s="77"/>
      <c r="P17" s="77"/>
      <c r="Q17" s="77"/>
      <c r="R17" s="77"/>
      <c r="S17" s="77">
        <v>17</v>
      </c>
      <c r="T17" s="77"/>
      <c r="U17" s="77"/>
      <c r="V17" s="77">
        <v>9</v>
      </c>
      <c r="W17" s="77"/>
      <c r="X17" s="77"/>
      <c r="Y17" s="77">
        <v>8</v>
      </c>
      <c r="Z17" s="77"/>
    </row>
    <row r="18" spans="2:26" x14ac:dyDescent="0.25">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sheetData>
  <mergeCells count="49">
    <mergeCell ref="W5:X5"/>
    <mergeCell ref="Y5:Z5"/>
    <mergeCell ref="B6:I6"/>
    <mergeCell ref="J6:R6"/>
    <mergeCell ref="S6:Z6"/>
    <mergeCell ref="B7:I7"/>
    <mergeCell ref="J7:R7"/>
    <mergeCell ref="S7:Z7"/>
    <mergeCell ref="B2:C5"/>
    <mergeCell ref="D2:V3"/>
    <mergeCell ref="W2:X2"/>
    <mergeCell ref="Y2:Z2"/>
    <mergeCell ref="W3:X3"/>
    <mergeCell ref="Y3:Z3"/>
    <mergeCell ref="D4:V5"/>
    <mergeCell ref="W4:X4"/>
    <mergeCell ref="Y4:Z4"/>
    <mergeCell ref="B10:Z10"/>
    <mergeCell ref="B11:Z12"/>
    <mergeCell ref="B13:I13"/>
    <mergeCell ref="J13:R13"/>
    <mergeCell ref="S13:U13"/>
    <mergeCell ref="V13:X13"/>
    <mergeCell ref="Y13:Z13"/>
    <mergeCell ref="B15:I15"/>
    <mergeCell ref="J15:R15"/>
    <mergeCell ref="S15:U15"/>
    <mergeCell ref="V15:X15"/>
    <mergeCell ref="Y15:Z15"/>
    <mergeCell ref="B14:I14"/>
    <mergeCell ref="J14:R14"/>
    <mergeCell ref="S14:U14"/>
    <mergeCell ref="V14:X14"/>
    <mergeCell ref="Y14:Z14"/>
    <mergeCell ref="B17:I17"/>
    <mergeCell ref="J17:R17"/>
    <mergeCell ref="S17:U17"/>
    <mergeCell ref="V17:X17"/>
    <mergeCell ref="Y17:Z17"/>
    <mergeCell ref="B16:I16"/>
    <mergeCell ref="J16:R16"/>
    <mergeCell ref="S16:U16"/>
    <mergeCell ref="V16:X16"/>
    <mergeCell ref="Y16:Z16"/>
    <mergeCell ref="B18:I18"/>
    <mergeCell ref="J18:R18"/>
    <mergeCell ref="S18:U18"/>
    <mergeCell ref="V18:X18"/>
    <mergeCell ref="Y18:Z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D1007"/>
  <sheetViews>
    <sheetView topLeftCell="A28" workbookViewId="0">
      <selection activeCell="T33" sqref="T33:V33"/>
    </sheetView>
  </sheetViews>
  <sheetFormatPr baseColWidth="10" defaultColWidth="14.42578125" defaultRowHeight="15" customHeight="1" x14ac:dyDescent="0.25"/>
  <cols>
    <col min="1" max="1" width="1.85546875" customWidth="1"/>
    <col min="2" max="9" width="4.7109375" customWidth="1"/>
    <col min="10" max="11" width="5.7109375" customWidth="1"/>
    <col min="12" max="12" width="13.5703125" customWidth="1"/>
    <col min="13" max="13" width="7.85546875" customWidth="1"/>
    <col min="14" max="15" width="4.7109375" customWidth="1"/>
    <col min="16" max="16" width="5.7109375" customWidth="1"/>
    <col min="17" max="17" width="6.7109375" customWidth="1"/>
    <col min="18" max="18" width="7.5703125" customWidth="1"/>
    <col min="19" max="19" width="16.5703125" customWidth="1"/>
    <col min="20" max="22" width="7" customWidth="1"/>
    <col min="23" max="24" width="8.5703125" customWidth="1"/>
    <col min="25" max="25" width="17.5703125" customWidth="1"/>
    <col min="26" max="26" width="5.85546875" customWidth="1"/>
    <col min="27" max="28" width="6.7109375" customWidth="1"/>
    <col min="29" max="29" width="13.42578125" customWidth="1"/>
    <col min="30" max="30" width="4.5703125" customWidth="1"/>
    <col min="31" max="32" width="7.28515625" customWidth="1"/>
    <col min="33" max="35" width="4.7109375" customWidth="1"/>
    <col min="36" max="36" width="15.140625" customWidth="1"/>
    <col min="37" max="42" width="4.7109375" customWidth="1"/>
    <col min="43" max="45" width="5.85546875" customWidth="1"/>
    <col min="46" max="46" width="16" customWidth="1"/>
    <col min="47" max="47" width="5" customWidth="1"/>
    <col min="48" max="48" width="14" customWidth="1"/>
    <col min="49" max="49" width="4.7109375" customWidth="1"/>
    <col min="50" max="51" width="5.7109375" customWidth="1"/>
    <col min="52" max="53" width="4.7109375" customWidth="1"/>
    <col min="54" max="54" width="8.140625" customWidth="1"/>
    <col min="55" max="55" width="9.5703125" customWidth="1"/>
    <col min="56" max="56" width="27" customWidth="1"/>
    <col min="57" max="65" width="4.7109375" customWidth="1"/>
    <col min="66" max="66" width="19.7109375" customWidth="1"/>
    <col min="67" max="78" width="4.7109375" customWidth="1"/>
    <col min="79" max="79" width="8.85546875" customWidth="1"/>
    <col min="80" max="82" width="4.7109375" customWidth="1"/>
  </cols>
  <sheetData>
    <row r="1" spans="1:82" ht="14.25" customHeight="1" x14ac:dyDescent="0.25">
      <c r="A1" s="1"/>
      <c r="B1" s="1"/>
      <c r="C1" s="1"/>
      <c r="D1" s="1"/>
      <c r="E1" s="1"/>
      <c r="F1" s="1"/>
      <c r="G1" s="1"/>
      <c r="H1" s="1"/>
      <c r="I1" s="1"/>
      <c r="J1" s="1"/>
      <c r="K1" s="1"/>
      <c r="L1" s="1"/>
      <c r="M1" s="1"/>
      <c r="N1" s="1"/>
      <c r="O1" s="1"/>
      <c r="P1" s="1"/>
      <c r="Q1" s="1"/>
      <c r="R1" s="1"/>
      <c r="S1" s="1"/>
      <c r="T1" s="1"/>
      <c r="U1" s="1"/>
      <c r="V1" s="1"/>
      <c r="W1" s="1"/>
      <c r="X1" s="2"/>
      <c r="Y1" s="1"/>
      <c r="Z1" s="2"/>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9.5" customHeight="1" x14ac:dyDescent="0.25">
      <c r="A2" s="1"/>
      <c r="B2" s="147"/>
      <c r="C2" s="126"/>
      <c r="D2" s="115"/>
      <c r="E2" s="148" t="s">
        <v>0</v>
      </c>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15"/>
      <c r="BY2" s="144" t="s">
        <v>1</v>
      </c>
      <c r="BZ2" s="108"/>
      <c r="CA2" s="109"/>
      <c r="CB2" s="146" t="s">
        <v>2</v>
      </c>
      <c r="CC2" s="108"/>
      <c r="CD2" s="109"/>
    </row>
    <row r="3" spans="1:82" ht="19.5" customHeight="1" x14ac:dyDescent="0.25">
      <c r="A3" s="1"/>
      <c r="B3" s="116"/>
      <c r="C3" s="127"/>
      <c r="D3" s="117"/>
      <c r="E3" s="11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19"/>
      <c r="BY3" s="144" t="s">
        <v>3</v>
      </c>
      <c r="BZ3" s="108"/>
      <c r="CA3" s="109"/>
      <c r="CB3" s="149" t="s">
        <v>4</v>
      </c>
      <c r="CC3" s="108"/>
      <c r="CD3" s="109"/>
    </row>
    <row r="4" spans="1:82" ht="19.5" customHeight="1" x14ac:dyDescent="0.25">
      <c r="A4" s="1"/>
      <c r="B4" s="116"/>
      <c r="C4" s="127"/>
      <c r="D4" s="117"/>
      <c r="E4" s="150" t="s">
        <v>5</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15"/>
      <c r="BY4" s="144" t="s">
        <v>6</v>
      </c>
      <c r="BZ4" s="108"/>
      <c r="CA4" s="109"/>
      <c r="CB4" s="145">
        <v>44737</v>
      </c>
      <c r="CC4" s="108"/>
      <c r="CD4" s="109"/>
    </row>
    <row r="5" spans="1:82" ht="19.5" customHeight="1" x14ac:dyDescent="0.25">
      <c r="A5" s="1"/>
      <c r="B5" s="118"/>
      <c r="C5" s="128"/>
      <c r="D5" s="119"/>
      <c r="E5" s="11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19"/>
      <c r="BY5" s="144" t="s">
        <v>7</v>
      </c>
      <c r="BZ5" s="108"/>
      <c r="CA5" s="109"/>
      <c r="CB5" s="146" t="s">
        <v>8</v>
      </c>
      <c r="CC5" s="108"/>
      <c r="CD5" s="109"/>
    </row>
    <row r="6" spans="1:82" ht="19.5" customHeight="1" x14ac:dyDescent="0.25">
      <c r="A6" s="3"/>
      <c r="B6" s="146" t="s">
        <v>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9"/>
      <c r="AC6" s="146" t="s">
        <v>10</v>
      </c>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9"/>
      <c r="BD6" s="146" t="s">
        <v>11</v>
      </c>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9"/>
    </row>
    <row r="7" spans="1:82" ht="19.5" customHeight="1" x14ac:dyDescent="0.25">
      <c r="A7" s="4"/>
      <c r="B7" s="151" t="s">
        <v>12</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9"/>
      <c r="AC7" s="151" t="s">
        <v>13</v>
      </c>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9"/>
      <c r="BD7" s="151" t="s">
        <v>14</v>
      </c>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9"/>
    </row>
    <row r="8" spans="1:82" ht="12" customHeight="1" x14ac:dyDescent="0.25">
      <c r="A8" s="1"/>
      <c r="B8" s="1"/>
      <c r="C8" s="1"/>
      <c r="D8" s="1"/>
      <c r="E8" s="1"/>
      <c r="F8" s="1"/>
      <c r="G8" s="1"/>
      <c r="H8" s="1"/>
      <c r="I8" s="1"/>
      <c r="J8" s="1"/>
      <c r="K8" s="1"/>
      <c r="L8" s="1"/>
      <c r="M8" s="1"/>
      <c r="N8" s="1"/>
      <c r="O8" s="1"/>
      <c r="P8" s="1"/>
      <c r="Q8" s="1"/>
      <c r="R8" s="1"/>
      <c r="S8" s="1"/>
      <c r="T8" s="1"/>
      <c r="U8" s="1"/>
      <c r="V8" s="1"/>
      <c r="W8" s="1"/>
      <c r="X8" s="2"/>
      <c r="Y8" s="1"/>
      <c r="Z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ht="39.75" customHeight="1" x14ac:dyDescent="0.25">
      <c r="A9" s="4"/>
      <c r="B9" s="121" t="s">
        <v>15</v>
      </c>
      <c r="C9" s="108"/>
      <c r="D9" s="108"/>
      <c r="E9" s="108"/>
      <c r="F9" s="108"/>
      <c r="G9" s="108"/>
      <c r="H9" s="108"/>
      <c r="I9" s="108"/>
      <c r="J9" s="108"/>
      <c r="K9" s="108"/>
      <c r="L9" s="108"/>
      <c r="M9" s="108"/>
      <c r="N9" s="108"/>
      <c r="O9" s="108"/>
      <c r="P9" s="108"/>
      <c r="Q9" s="108"/>
      <c r="R9" s="108"/>
      <c r="S9" s="108"/>
      <c r="T9" s="108"/>
      <c r="U9" s="108"/>
      <c r="V9" s="109"/>
      <c r="W9" s="121" t="s">
        <v>16</v>
      </c>
      <c r="X9" s="108"/>
      <c r="Y9" s="108"/>
      <c r="Z9" s="108"/>
      <c r="AA9" s="108"/>
      <c r="AB9" s="108"/>
      <c r="AC9" s="108"/>
      <c r="AD9" s="108"/>
      <c r="AE9" s="108"/>
      <c r="AF9" s="109"/>
      <c r="AG9" s="121" t="s">
        <v>17</v>
      </c>
      <c r="AH9" s="108"/>
      <c r="AI9" s="108"/>
      <c r="AJ9" s="108"/>
      <c r="AK9" s="108"/>
      <c r="AL9" s="108"/>
      <c r="AM9" s="108"/>
      <c r="AN9" s="108"/>
      <c r="AO9" s="108"/>
      <c r="AP9" s="108"/>
      <c r="AQ9" s="108"/>
      <c r="AR9" s="108"/>
      <c r="AS9" s="109"/>
      <c r="AT9" s="121" t="s">
        <v>18</v>
      </c>
      <c r="AU9" s="108"/>
      <c r="AV9" s="108"/>
      <c r="AW9" s="108"/>
      <c r="AX9" s="108"/>
      <c r="AY9" s="108"/>
      <c r="AZ9" s="109"/>
      <c r="BA9" s="121" t="s">
        <v>19</v>
      </c>
      <c r="BB9" s="108"/>
      <c r="BC9" s="108"/>
      <c r="BD9" s="108"/>
      <c r="BE9" s="108"/>
      <c r="BF9" s="108"/>
      <c r="BG9" s="108"/>
      <c r="BH9" s="108"/>
      <c r="BI9" s="108"/>
      <c r="BJ9" s="108"/>
      <c r="BK9" s="108"/>
      <c r="BL9" s="108"/>
      <c r="BM9" s="108"/>
      <c r="BN9" s="108"/>
      <c r="BO9" s="108"/>
      <c r="BP9" s="108"/>
      <c r="BQ9" s="108"/>
      <c r="BR9" s="109"/>
      <c r="BS9" s="121" t="s">
        <v>20</v>
      </c>
      <c r="BT9" s="108"/>
      <c r="BU9" s="108"/>
      <c r="BV9" s="108"/>
      <c r="BW9" s="108"/>
      <c r="BX9" s="108"/>
      <c r="BY9" s="108"/>
      <c r="BZ9" s="108"/>
      <c r="CA9" s="108"/>
      <c r="CB9" s="108"/>
      <c r="CC9" s="108"/>
      <c r="CD9" s="109"/>
    </row>
    <row r="10" spans="1:82" ht="19.5" customHeight="1" x14ac:dyDescent="0.25">
      <c r="A10" s="3"/>
      <c r="B10" s="122" t="s">
        <v>21</v>
      </c>
      <c r="C10" s="108"/>
      <c r="D10" s="108"/>
      <c r="E10" s="108"/>
      <c r="F10" s="108"/>
      <c r="G10" s="108"/>
      <c r="H10" s="108"/>
      <c r="I10" s="109"/>
      <c r="J10" s="122" t="s">
        <v>22</v>
      </c>
      <c r="K10" s="108"/>
      <c r="L10" s="108"/>
      <c r="M10" s="108"/>
      <c r="N10" s="108"/>
      <c r="O10" s="108"/>
      <c r="P10" s="108"/>
      <c r="Q10" s="108"/>
      <c r="R10" s="108"/>
      <c r="S10" s="108"/>
      <c r="T10" s="108"/>
      <c r="U10" s="108"/>
      <c r="V10" s="109"/>
      <c r="W10" s="114" t="s">
        <v>23</v>
      </c>
      <c r="X10" s="115"/>
      <c r="Y10" s="123" t="s">
        <v>24</v>
      </c>
      <c r="Z10" s="111" t="s">
        <v>25</v>
      </c>
      <c r="AA10" s="114" t="s">
        <v>26</v>
      </c>
      <c r="AB10" s="115"/>
      <c r="AC10" s="123" t="s">
        <v>27</v>
      </c>
      <c r="AD10" s="111" t="s">
        <v>25</v>
      </c>
      <c r="AE10" s="114" t="s">
        <v>28</v>
      </c>
      <c r="AF10" s="115"/>
      <c r="AG10" s="114" t="s">
        <v>29</v>
      </c>
      <c r="AH10" s="126"/>
      <c r="AI10" s="126"/>
      <c r="AJ10" s="115"/>
      <c r="AK10" s="139" t="s">
        <v>30</v>
      </c>
      <c r="AL10" s="108"/>
      <c r="AM10" s="108"/>
      <c r="AN10" s="108"/>
      <c r="AO10" s="108"/>
      <c r="AP10" s="109"/>
      <c r="AQ10" s="140" t="s">
        <v>31</v>
      </c>
      <c r="AR10" s="126"/>
      <c r="AS10" s="115"/>
      <c r="AT10" s="141" t="s">
        <v>32</v>
      </c>
      <c r="AU10" s="142" t="s">
        <v>25</v>
      </c>
      <c r="AV10" s="142" t="s">
        <v>33</v>
      </c>
      <c r="AW10" s="142" t="s">
        <v>25</v>
      </c>
      <c r="AX10" s="140" t="s">
        <v>34</v>
      </c>
      <c r="AY10" s="115"/>
      <c r="AZ10" s="153" t="s">
        <v>35</v>
      </c>
      <c r="BA10" s="140" t="s">
        <v>36</v>
      </c>
      <c r="BB10" s="126"/>
      <c r="BC10" s="126"/>
      <c r="BD10" s="115"/>
      <c r="BE10" s="140" t="s">
        <v>37</v>
      </c>
      <c r="BF10" s="126"/>
      <c r="BG10" s="126"/>
      <c r="BH10" s="126"/>
      <c r="BI10" s="126"/>
      <c r="BJ10" s="115"/>
      <c r="BK10" s="140" t="s">
        <v>38</v>
      </c>
      <c r="BL10" s="126"/>
      <c r="BM10" s="126"/>
      <c r="BN10" s="115"/>
      <c r="BO10" s="140" t="s">
        <v>39</v>
      </c>
      <c r="BP10" s="126"/>
      <c r="BQ10" s="126"/>
      <c r="BR10" s="115"/>
      <c r="BS10" s="140" t="s">
        <v>6</v>
      </c>
      <c r="BT10" s="126"/>
      <c r="BU10" s="115"/>
      <c r="BV10" s="140" t="s">
        <v>40</v>
      </c>
      <c r="BW10" s="126"/>
      <c r="BX10" s="115"/>
      <c r="BY10" s="140" t="s">
        <v>21</v>
      </c>
      <c r="BZ10" s="126"/>
      <c r="CA10" s="115"/>
      <c r="CB10" s="140" t="s">
        <v>41</v>
      </c>
      <c r="CC10" s="126"/>
      <c r="CD10" s="115"/>
    </row>
    <row r="11" spans="1:82" ht="12" customHeight="1" x14ac:dyDescent="0.25">
      <c r="A11" s="5"/>
      <c r="B11" s="130" t="s">
        <v>42</v>
      </c>
      <c r="C11" s="129" t="s">
        <v>43</v>
      </c>
      <c r="D11" s="126"/>
      <c r="E11" s="115"/>
      <c r="F11" s="129" t="s">
        <v>44</v>
      </c>
      <c r="G11" s="126"/>
      <c r="H11" s="126"/>
      <c r="I11" s="115"/>
      <c r="J11" s="129" t="s">
        <v>45</v>
      </c>
      <c r="K11" s="126"/>
      <c r="L11" s="115"/>
      <c r="M11" s="129" t="s">
        <v>46</v>
      </c>
      <c r="N11" s="126"/>
      <c r="O11" s="115"/>
      <c r="P11" s="129" t="s">
        <v>47</v>
      </c>
      <c r="Q11" s="126"/>
      <c r="R11" s="126"/>
      <c r="S11" s="115"/>
      <c r="T11" s="129" t="s">
        <v>48</v>
      </c>
      <c r="U11" s="126"/>
      <c r="V11" s="115"/>
      <c r="W11" s="116"/>
      <c r="X11" s="117"/>
      <c r="Y11" s="124"/>
      <c r="Z11" s="112"/>
      <c r="AA11" s="116"/>
      <c r="AB11" s="117"/>
      <c r="AC11" s="124"/>
      <c r="AD11" s="112"/>
      <c r="AE11" s="116"/>
      <c r="AF11" s="117"/>
      <c r="AG11" s="116"/>
      <c r="AH11" s="127"/>
      <c r="AI11" s="127"/>
      <c r="AJ11" s="117"/>
      <c r="AK11" s="143" t="s">
        <v>49</v>
      </c>
      <c r="AL11" s="143" t="s">
        <v>50</v>
      </c>
      <c r="AM11" s="143" t="s">
        <v>51</v>
      </c>
      <c r="AN11" s="143" t="s">
        <v>52</v>
      </c>
      <c r="AO11" s="143" t="s">
        <v>53</v>
      </c>
      <c r="AP11" s="143" t="s">
        <v>54</v>
      </c>
      <c r="AQ11" s="116"/>
      <c r="AR11" s="127"/>
      <c r="AS11" s="117"/>
      <c r="AT11" s="124"/>
      <c r="AU11" s="112"/>
      <c r="AV11" s="112"/>
      <c r="AW11" s="112"/>
      <c r="AX11" s="116"/>
      <c r="AY11" s="117"/>
      <c r="AZ11" s="112"/>
      <c r="BA11" s="116"/>
      <c r="BB11" s="127"/>
      <c r="BC11" s="127"/>
      <c r="BD11" s="117"/>
      <c r="BE11" s="116"/>
      <c r="BF11" s="127"/>
      <c r="BG11" s="127"/>
      <c r="BH11" s="127"/>
      <c r="BI11" s="127"/>
      <c r="BJ11" s="117"/>
      <c r="BK11" s="116"/>
      <c r="BL11" s="127"/>
      <c r="BM11" s="127"/>
      <c r="BN11" s="117"/>
      <c r="BO11" s="116"/>
      <c r="BP11" s="127"/>
      <c r="BQ11" s="127"/>
      <c r="BR11" s="117"/>
      <c r="BS11" s="116"/>
      <c r="BT11" s="127"/>
      <c r="BU11" s="117"/>
      <c r="BV11" s="116"/>
      <c r="BW11" s="127"/>
      <c r="BX11" s="117"/>
      <c r="BY11" s="116"/>
      <c r="BZ11" s="127"/>
      <c r="CA11" s="117"/>
      <c r="CB11" s="116"/>
      <c r="CC11" s="127"/>
      <c r="CD11" s="117"/>
    </row>
    <row r="12" spans="1:82" ht="15" customHeight="1" x14ac:dyDescent="0.25">
      <c r="A12" s="5"/>
      <c r="B12" s="112"/>
      <c r="C12" s="116"/>
      <c r="D12" s="127"/>
      <c r="E12" s="117"/>
      <c r="F12" s="116"/>
      <c r="G12" s="127"/>
      <c r="H12" s="127"/>
      <c r="I12" s="117"/>
      <c r="J12" s="116"/>
      <c r="K12" s="127"/>
      <c r="L12" s="117"/>
      <c r="M12" s="116"/>
      <c r="N12" s="127"/>
      <c r="O12" s="117"/>
      <c r="P12" s="116"/>
      <c r="Q12" s="127"/>
      <c r="R12" s="127"/>
      <c r="S12" s="117"/>
      <c r="T12" s="116"/>
      <c r="U12" s="127"/>
      <c r="V12" s="117"/>
      <c r="W12" s="116"/>
      <c r="X12" s="117"/>
      <c r="Y12" s="124"/>
      <c r="Z12" s="112"/>
      <c r="AA12" s="116"/>
      <c r="AB12" s="117"/>
      <c r="AC12" s="124"/>
      <c r="AD12" s="112"/>
      <c r="AE12" s="116"/>
      <c r="AF12" s="117"/>
      <c r="AG12" s="116"/>
      <c r="AH12" s="127"/>
      <c r="AI12" s="127"/>
      <c r="AJ12" s="117"/>
      <c r="AK12" s="112"/>
      <c r="AL12" s="112"/>
      <c r="AM12" s="112"/>
      <c r="AN12" s="112"/>
      <c r="AO12" s="112"/>
      <c r="AP12" s="112"/>
      <c r="AQ12" s="116"/>
      <c r="AR12" s="127"/>
      <c r="AS12" s="117"/>
      <c r="AT12" s="124"/>
      <c r="AU12" s="112"/>
      <c r="AV12" s="112"/>
      <c r="AW12" s="112"/>
      <c r="AX12" s="116"/>
      <c r="AY12" s="117"/>
      <c r="AZ12" s="112"/>
      <c r="BA12" s="116"/>
      <c r="BB12" s="127"/>
      <c r="BC12" s="127"/>
      <c r="BD12" s="117"/>
      <c r="BE12" s="116"/>
      <c r="BF12" s="127"/>
      <c r="BG12" s="127"/>
      <c r="BH12" s="127"/>
      <c r="BI12" s="127"/>
      <c r="BJ12" s="117"/>
      <c r="BK12" s="116"/>
      <c r="BL12" s="127"/>
      <c r="BM12" s="127"/>
      <c r="BN12" s="117"/>
      <c r="BO12" s="116"/>
      <c r="BP12" s="127"/>
      <c r="BQ12" s="127"/>
      <c r="BR12" s="117"/>
      <c r="BS12" s="116"/>
      <c r="BT12" s="127"/>
      <c r="BU12" s="117"/>
      <c r="BV12" s="116"/>
      <c r="BW12" s="127"/>
      <c r="BX12" s="117"/>
      <c r="BY12" s="116"/>
      <c r="BZ12" s="127"/>
      <c r="CA12" s="117"/>
      <c r="CB12" s="116"/>
      <c r="CC12" s="127"/>
      <c r="CD12" s="117"/>
    </row>
    <row r="13" spans="1:82" ht="15" customHeight="1" x14ac:dyDescent="0.25">
      <c r="A13" s="5"/>
      <c r="B13" s="112"/>
      <c r="C13" s="116"/>
      <c r="D13" s="127"/>
      <c r="E13" s="117"/>
      <c r="F13" s="116"/>
      <c r="G13" s="127"/>
      <c r="H13" s="127"/>
      <c r="I13" s="117"/>
      <c r="J13" s="116"/>
      <c r="K13" s="127"/>
      <c r="L13" s="117"/>
      <c r="M13" s="116"/>
      <c r="N13" s="127"/>
      <c r="O13" s="117"/>
      <c r="P13" s="116"/>
      <c r="Q13" s="127"/>
      <c r="R13" s="127"/>
      <c r="S13" s="117"/>
      <c r="T13" s="116"/>
      <c r="U13" s="127"/>
      <c r="V13" s="117"/>
      <c r="W13" s="116"/>
      <c r="X13" s="117"/>
      <c r="Y13" s="124"/>
      <c r="Z13" s="112"/>
      <c r="AA13" s="116"/>
      <c r="AB13" s="117"/>
      <c r="AC13" s="124"/>
      <c r="AD13" s="112"/>
      <c r="AE13" s="116"/>
      <c r="AF13" s="117"/>
      <c r="AG13" s="116"/>
      <c r="AH13" s="127"/>
      <c r="AI13" s="127"/>
      <c r="AJ13" s="117"/>
      <c r="AK13" s="112"/>
      <c r="AL13" s="112"/>
      <c r="AM13" s="112"/>
      <c r="AN13" s="112"/>
      <c r="AO13" s="112"/>
      <c r="AP13" s="112"/>
      <c r="AQ13" s="116"/>
      <c r="AR13" s="127"/>
      <c r="AS13" s="117"/>
      <c r="AT13" s="124"/>
      <c r="AU13" s="112"/>
      <c r="AV13" s="112"/>
      <c r="AW13" s="112"/>
      <c r="AX13" s="116"/>
      <c r="AY13" s="117"/>
      <c r="AZ13" s="112"/>
      <c r="BA13" s="116"/>
      <c r="BB13" s="127"/>
      <c r="BC13" s="127"/>
      <c r="BD13" s="117"/>
      <c r="BE13" s="118"/>
      <c r="BF13" s="128"/>
      <c r="BG13" s="128"/>
      <c r="BH13" s="128"/>
      <c r="BI13" s="128"/>
      <c r="BJ13" s="119"/>
      <c r="BK13" s="116"/>
      <c r="BL13" s="127"/>
      <c r="BM13" s="127"/>
      <c r="BN13" s="117"/>
      <c r="BO13" s="116"/>
      <c r="BP13" s="127"/>
      <c r="BQ13" s="127"/>
      <c r="BR13" s="117"/>
      <c r="BS13" s="116"/>
      <c r="BT13" s="127"/>
      <c r="BU13" s="117"/>
      <c r="BV13" s="116"/>
      <c r="BW13" s="127"/>
      <c r="BX13" s="117"/>
      <c r="BY13" s="116"/>
      <c r="BZ13" s="127"/>
      <c r="CA13" s="117"/>
      <c r="CB13" s="116"/>
      <c r="CC13" s="127"/>
      <c r="CD13" s="117"/>
    </row>
    <row r="14" spans="1:82" ht="15" customHeight="1" x14ac:dyDescent="0.25">
      <c r="A14" s="5"/>
      <c r="B14" s="112"/>
      <c r="C14" s="116"/>
      <c r="D14" s="127"/>
      <c r="E14" s="117"/>
      <c r="F14" s="116"/>
      <c r="G14" s="127"/>
      <c r="H14" s="127"/>
      <c r="I14" s="117"/>
      <c r="J14" s="116"/>
      <c r="K14" s="127"/>
      <c r="L14" s="117"/>
      <c r="M14" s="116"/>
      <c r="N14" s="127"/>
      <c r="O14" s="117"/>
      <c r="P14" s="116"/>
      <c r="Q14" s="127"/>
      <c r="R14" s="127"/>
      <c r="S14" s="117"/>
      <c r="T14" s="116"/>
      <c r="U14" s="127"/>
      <c r="V14" s="117"/>
      <c r="W14" s="116"/>
      <c r="X14" s="117"/>
      <c r="Y14" s="124"/>
      <c r="Z14" s="112"/>
      <c r="AA14" s="116"/>
      <c r="AB14" s="117"/>
      <c r="AC14" s="124"/>
      <c r="AD14" s="112"/>
      <c r="AE14" s="116"/>
      <c r="AF14" s="117"/>
      <c r="AG14" s="116"/>
      <c r="AH14" s="127"/>
      <c r="AI14" s="127"/>
      <c r="AJ14" s="117"/>
      <c r="AK14" s="112"/>
      <c r="AL14" s="112"/>
      <c r="AM14" s="112"/>
      <c r="AN14" s="112"/>
      <c r="AO14" s="112"/>
      <c r="AP14" s="112"/>
      <c r="AQ14" s="116"/>
      <c r="AR14" s="127"/>
      <c r="AS14" s="117"/>
      <c r="AT14" s="124"/>
      <c r="AU14" s="112"/>
      <c r="AV14" s="112"/>
      <c r="AW14" s="112"/>
      <c r="AX14" s="116"/>
      <c r="AY14" s="117"/>
      <c r="AZ14" s="112"/>
      <c r="BA14" s="116"/>
      <c r="BB14" s="127"/>
      <c r="BC14" s="127"/>
      <c r="BD14" s="117"/>
      <c r="BE14" s="154" t="s">
        <v>55</v>
      </c>
      <c r="BF14" s="126"/>
      <c r="BG14" s="155"/>
      <c r="BH14" s="154" t="s">
        <v>56</v>
      </c>
      <c r="BI14" s="126"/>
      <c r="BJ14" s="115"/>
      <c r="BK14" s="116"/>
      <c r="BL14" s="127"/>
      <c r="BM14" s="127"/>
      <c r="BN14" s="117"/>
      <c r="BO14" s="116"/>
      <c r="BP14" s="127"/>
      <c r="BQ14" s="127"/>
      <c r="BR14" s="117"/>
      <c r="BS14" s="116"/>
      <c r="BT14" s="127"/>
      <c r="BU14" s="117"/>
      <c r="BV14" s="116"/>
      <c r="BW14" s="127"/>
      <c r="BX14" s="117"/>
      <c r="BY14" s="116"/>
      <c r="BZ14" s="127"/>
      <c r="CA14" s="117"/>
      <c r="CB14" s="116"/>
      <c r="CC14" s="127"/>
      <c r="CD14" s="117"/>
    </row>
    <row r="15" spans="1:82" ht="15" customHeight="1" x14ac:dyDescent="0.25">
      <c r="A15" s="5"/>
      <c r="B15" s="112"/>
      <c r="C15" s="116"/>
      <c r="D15" s="127"/>
      <c r="E15" s="117"/>
      <c r="F15" s="116"/>
      <c r="G15" s="127"/>
      <c r="H15" s="127"/>
      <c r="I15" s="117"/>
      <c r="J15" s="116"/>
      <c r="K15" s="127"/>
      <c r="L15" s="117"/>
      <c r="M15" s="116"/>
      <c r="N15" s="127"/>
      <c r="O15" s="117"/>
      <c r="P15" s="116"/>
      <c r="Q15" s="127"/>
      <c r="R15" s="127"/>
      <c r="S15" s="117"/>
      <c r="T15" s="116"/>
      <c r="U15" s="127"/>
      <c r="V15" s="117"/>
      <c r="W15" s="116"/>
      <c r="X15" s="117"/>
      <c r="Y15" s="124"/>
      <c r="Z15" s="112"/>
      <c r="AA15" s="116"/>
      <c r="AB15" s="117"/>
      <c r="AC15" s="124"/>
      <c r="AD15" s="112"/>
      <c r="AE15" s="116"/>
      <c r="AF15" s="117"/>
      <c r="AG15" s="116"/>
      <c r="AH15" s="127"/>
      <c r="AI15" s="127"/>
      <c r="AJ15" s="117"/>
      <c r="AK15" s="112"/>
      <c r="AL15" s="112"/>
      <c r="AM15" s="112"/>
      <c r="AN15" s="112"/>
      <c r="AO15" s="112"/>
      <c r="AP15" s="112"/>
      <c r="AQ15" s="116"/>
      <c r="AR15" s="127"/>
      <c r="AS15" s="117"/>
      <c r="AT15" s="124"/>
      <c r="AU15" s="112"/>
      <c r="AV15" s="112"/>
      <c r="AW15" s="112"/>
      <c r="AX15" s="116"/>
      <c r="AY15" s="117"/>
      <c r="AZ15" s="112"/>
      <c r="BA15" s="116"/>
      <c r="BB15" s="127"/>
      <c r="BC15" s="127"/>
      <c r="BD15" s="117"/>
      <c r="BE15" s="116"/>
      <c r="BF15" s="127"/>
      <c r="BG15" s="156"/>
      <c r="BH15" s="116"/>
      <c r="BI15" s="127"/>
      <c r="BJ15" s="117"/>
      <c r="BK15" s="116"/>
      <c r="BL15" s="127"/>
      <c r="BM15" s="127"/>
      <c r="BN15" s="117"/>
      <c r="BO15" s="116"/>
      <c r="BP15" s="127"/>
      <c r="BQ15" s="127"/>
      <c r="BR15" s="117"/>
      <c r="BS15" s="116"/>
      <c r="BT15" s="127"/>
      <c r="BU15" s="117"/>
      <c r="BV15" s="116"/>
      <c r="BW15" s="127"/>
      <c r="BX15" s="117"/>
      <c r="BY15" s="116"/>
      <c r="BZ15" s="127"/>
      <c r="CA15" s="117"/>
      <c r="CB15" s="116"/>
      <c r="CC15" s="127"/>
      <c r="CD15" s="117"/>
    </row>
    <row r="16" spans="1:82" ht="15.75" customHeight="1" x14ac:dyDescent="0.25">
      <c r="A16" s="5"/>
      <c r="B16" s="113"/>
      <c r="C16" s="118"/>
      <c r="D16" s="128"/>
      <c r="E16" s="119"/>
      <c r="F16" s="118"/>
      <c r="G16" s="128"/>
      <c r="H16" s="128"/>
      <c r="I16" s="119"/>
      <c r="J16" s="118"/>
      <c r="K16" s="128"/>
      <c r="L16" s="119"/>
      <c r="M16" s="118"/>
      <c r="N16" s="128"/>
      <c r="O16" s="119"/>
      <c r="P16" s="118"/>
      <c r="Q16" s="128"/>
      <c r="R16" s="128"/>
      <c r="S16" s="119"/>
      <c r="T16" s="118"/>
      <c r="U16" s="128"/>
      <c r="V16" s="119"/>
      <c r="W16" s="118"/>
      <c r="X16" s="119"/>
      <c r="Y16" s="125"/>
      <c r="Z16" s="113"/>
      <c r="AA16" s="118"/>
      <c r="AB16" s="119"/>
      <c r="AC16" s="125"/>
      <c r="AD16" s="113"/>
      <c r="AE16" s="118"/>
      <c r="AF16" s="119"/>
      <c r="AG16" s="118"/>
      <c r="AH16" s="128"/>
      <c r="AI16" s="128"/>
      <c r="AJ16" s="119"/>
      <c r="AK16" s="113"/>
      <c r="AL16" s="113"/>
      <c r="AM16" s="113"/>
      <c r="AN16" s="113"/>
      <c r="AO16" s="113"/>
      <c r="AP16" s="113"/>
      <c r="AQ16" s="118"/>
      <c r="AR16" s="128"/>
      <c r="AS16" s="119"/>
      <c r="AT16" s="125"/>
      <c r="AU16" s="113"/>
      <c r="AV16" s="113"/>
      <c r="AW16" s="113"/>
      <c r="AX16" s="118"/>
      <c r="AY16" s="119"/>
      <c r="AZ16" s="113"/>
      <c r="BA16" s="118"/>
      <c r="BB16" s="128"/>
      <c r="BC16" s="128"/>
      <c r="BD16" s="119"/>
      <c r="BE16" s="118"/>
      <c r="BF16" s="128"/>
      <c r="BG16" s="157"/>
      <c r="BH16" s="118"/>
      <c r="BI16" s="128"/>
      <c r="BJ16" s="119"/>
      <c r="BK16" s="118"/>
      <c r="BL16" s="128"/>
      <c r="BM16" s="128"/>
      <c r="BN16" s="119"/>
      <c r="BO16" s="118"/>
      <c r="BP16" s="128"/>
      <c r="BQ16" s="128"/>
      <c r="BR16" s="119"/>
      <c r="BS16" s="118"/>
      <c r="BT16" s="128"/>
      <c r="BU16" s="119"/>
      <c r="BV16" s="118"/>
      <c r="BW16" s="128"/>
      <c r="BX16" s="119"/>
      <c r="BY16" s="118"/>
      <c r="BZ16" s="128"/>
      <c r="CA16" s="119"/>
      <c r="CB16" s="118"/>
      <c r="CC16" s="128"/>
      <c r="CD16" s="119"/>
    </row>
    <row r="17" spans="1:82" ht="184.5" customHeight="1" x14ac:dyDescent="0.25">
      <c r="A17" s="6"/>
      <c r="B17" s="7" t="s">
        <v>57</v>
      </c>
      <c r="C17" s="107" t="s">
        <v>58</v>
      </c>
      <c r="D17" s="108"/>
      <c r="E17" s="109"/>
      <c r="F17" s="107" t="s">
        <v>59</v>
      </c>
      <c r="G17" s="108"/>
      <c r="H17" s="108"/>
      <c r="I17" s="109"/>
      <c r="J17" s="107" t="s">
        <v>60</v>
      </c>
      <c r="K17" s="108"/>
      <c r="L17" s="109"/>
      <c r="M17" s="107" t="s">
        <v>61</v>
      </c>
      <c r="N17" s="108"/>
      <c r="O17" s="109"/>
      <c r="P17" s="110" t="s">
        <v>62</v>
      </c>
      <c r="Q17" s="108"/>
      <c r="R17" s="108"/>
      <c r="S17" s="109"/>
      <c r="T17" s="107" t="s">
        <v>63</v>
      </c>
      <c r="U17" s="108"/>
      <c r="V17" s="109"/>
      <c r="W17" s="107" t="s">
        <v>64</v>
      </c>
      <c r="X17" s="109"/>
      <c r="Y17" s="8" t="str">
        <f t="shared" ref="Y17:Y33" si="0">IF(W17&lt;=0," ",IF(W17="Rara vez","Muy Baja",IF(W17="Improbable","Baja",IF(W17="Posible","Media",IF(W17="Probable","Alta",IF(W17="Casi Seguro","Muy Alta"))))))</f>
        <v>Media</v>
      </c>
      <c r="Z17" s="8" t="str">
        <f t="shared" ref="Z17:Z33" si="1">IF(Y17=" "," ",IF(Y17="Muy Baja","20%",IF(Y17="Baja","40%",IF(Y17="Media","60%",IF(Y17="Alta","80%",IF(Y17="Muy Alta","100%"))))))</f>
        <v>60%</v>
      </c>
      <c r="AA17" s="107" t="s">
        <v>65</v>
      </c>
      <c r="AB17" s="109"/>
      <c r="AC17" s="9" t="str">
        <f>IF(AA17&lt;=" "," ",IF(AA17='TABLAS DE CRITERIOS'!$F$5,"Leve",IF(AA17='TABLAS DE CRITERIOS'!$F$6,"Menor",IF(FORMATO!AA17='TABLAS DE CRITERIOS'!$F$7,"Moderado",IF(FORMATO!AA17='TABLAS DE CRITERIOS'!$F$8,"Mayor",IF(AA17='TABLAS DE CRITERIOS'!$F$9,"Catastrófico"))))))</f>
        <v>Leve</v>
      </c>
      <c r="AD17" s="8" t="str">
        <f t="shared" ref="AD17:AD33" si="2">IF(AC17="Leve","20%",IF(AC17="Menor","40%",IF(AC17="Moderado","60%",IF(AC17="Mayor","80%",IF(AC17="Catastrófico","100%"," ")))))</f>
        <v>20%</v>
      </c>
      <c r="AE17" s="120" t="str">
        <f t="shared" ref="AE17:AE33" si="3">IF(OR(AND(Y17="Muy Baja",AC17="Leve"),AND(Y17="Muy Baja",AC17="Menor"),AND(Y17="Baja",AC17="Leve")),"Bajo",IF(OR(AND(Y17="Muy baja",AC17="Moderado"),AND(Y17="Baja",AC17="Menor"),AND(Y17="Baja",AC17="Moderado"),AND(Y17="Media",AC17="Leve"),AND(Y17="Media",AC17="Menor"),AND(Y17="Media",AC17="Moderado"),AND(Y17="Alta",AC17="Leve"),AND(Y17="Alta",AC17="Menor")),"Moderado",IF(OR(AND(Y17="Muy Baja",AC17="Mayor"),AND(Y17="Baja",AC17="Mayor"),AND(Y17="Media",AC17="Mayor"),AND(Y17="Alta",AC17="Moderado"),AND(Y17="Alta",AC17="Mayor"),AND(Y17="Muy Alta",AC17="Leve"),AND(Y17="Muy Alta",AC17="Menor"),AND(Y17="Muy Alta",AC17="Moderado"),AND(Y17="Muy Alta",AC17="Mayor")),"Alto",IF(OR(AND(Y17="Muy Baja",AC17="Catastrófico"),AND(Y17="Baja",AC17="Catastrófico"),AND(Y17="Media",AC17="Catastrófico"),AND(Y17="Alta",AC17="Catastrófico"),AND(Y17="Muy Alta",AC17="Catastrófico")),"Extremo",""))))</f>
        <v>Moderado</v>
      </c>
      <c r="AF17" s="109"/>
      <c r="AG17" s="107" t="s">
        <v>66</v>
      </c>
      <c r="AH17" s="108"/>
      <c r="AI17" s="108"/>
      <c r="AJ17" s="109"/>
      <c r="AK17" s="10" t="s">
        <v>67</v>
      </c>
      <c r="AL17" s="11" t="s">
        <v>68</v>
      </c>
      <c r="AM17" s="12" t="str">
        <f t="shared" ref="AM17:AM33" si="4">IF(AND(AK17="Preventivo",AL17="Automático"),"50%",IF(AND(AK17="Preventivo",AL17="Manual"),"40%",IF(AND(AK17="Correctivo",AL17="Automático"),"30%",IF(AND(AK17="Correctivo",AL17="Manual"),"20%",""))))</f>
        <v>20%</v>
      </c>
      <c r="AN17" s="10" t="s">
        <v>69</v>
      </c>
      <c r="AO17" s="10" t="s">
        <v>70</v>
      </c>
      <c r="AP17" s="11" t="s">
        <v>71</v>
      </c>
      <c r="AQ17" s="120" t="str">
        <f t="shared" ref="AQ17:AQ33" si="5">IF(AK17=""," ",IF(AK17="PREVENTIVO","PROBABILIDAD",IF(AK17="CORRECTIVO","IMPACTO")))</f>
        <v>IMPACTO</v>
      </c>
      <c r="AR17" s="108"/>
      <c r="AS17" s="109"/>
      <c r="AT17" s="13" t="str">
        <f t="shared" ref="AT17:AT33" si="6">IFERROR(IF(AU17="","",IF(AU17&lt;=0.2,"Muy Baja",IF(AU17&lt;=0.4,"Baja",IF(AU17&lt;=0.6,"Media",IF(AU17&lt;=0.8,"Alta","Muy Alta"))))),"")</f>
        <v>Muy Alta</v>
      </c>
      <c r="AU17" s="13" t="str">
        <f t="shared" ref="AU17:AU33" si="7">IFERROR(IF(AQ17="Probabilidad",(Z17-(+Z17*AM17)),IF(AQ17="Impacto",Z17,"")),"")</f>
        <v>60%</v>
      </c>
      <c r="AV17" s="8" t="str">
        <f t="shared" ref="AV17:AV33" si="8">IF(AW17=""," ",IF(AW17&lt;="20%","Leve",IF(AW17&lt;="40%","Menor",IF(AW17&lt;="60%","Moderado",IF(AW17&lt;="80%","Mayor",IF(AW17&lt;="100%","Catastrófico"))))))</f>
        <v>Leve</v>
      </c>
      <c r="AW17" s="13">
        <f t="shared" ref="AW17:AW33" si="9">IFERROR(IF(AQ17="Impacto",(AD17-(+AD17*AM17)),IF(AQ17="Probabilidad",AD17,"")),"")</f>
        <v>0.16</v>
      </c>
      <c r="AX17" s="120" t="str">
        <f t="shared" ref="AX17:AX33" si="10">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Alto</v>
      </c>
      <c r="AY17" s="109"/>
      <c r="AZ17" s="11" t="s">
        <v>72</v>
      </c>
      <c r="BA17" s="110" t="s">
        <v>73</v>
      </c>
      <c r="BB17" s="108"/>
      <c r="BC17" s="108"/>
      <c r="BD17" s="109"/>
      <c r="BE17" s="131">
        <v>44927</v>
      </c>
      <c r="BF17" s="108"/>
      <c r="BG17" s="109"/>
      <c r="BH17" s="131">
        <v>45292</v>
      </c>
      <c r="BI17" s="108"/>
      <c r="BJ17" s="109"/>
      <c r="BK17" s="107" t="s">
        <v>74</v>
      </c>
      <c r="BL17" s="108"/>
      <c r="BM17" s="108"/>
      <c r="BN17" s="109"/>
      <c r="BO17" s="107" t="s">
        <v>75</v>
      </c>
      <c r="BP17" s="108"/>
      <c r="BQ17" s="108"/>
      <c r="BR17" s="109"/>
      <c r="BS17" s="107"/>
      <c r="BT17" s="108"/>
      <c r="BU17" s="109"/>
      <c r="BV17" s="107"/>
      <c r="BW17" s="108"/>
      <c r="BX17" s="109"/>
      <c r="BY17" s="107" t="s">
        <v>76</v>
      </c>
      <c r="BZ17" s="108"/>
      <c r="CA17" s="109"/>
      <c r="CB17" s="107"/>
      <c r="CC17" s="108"/>
      <c r="CD17" s="109"/>
    </row>
    <row r="18" spans="1:82" ht="53.25" customHeight="1" x14ac:dyDescent="0.25">
      <c r="A18" s="6"/>
      <c r="B18" s="7" t="s">
        <v>77</v>
      </c>
      <c r="C18" s="107" t="s">
        <v>58</v>
      </c>
      <c r="D18" s="108"/>
      <c r="E18" s="109"/>
      <c r="F18" s="107" t="s">
        <v>78</v>
      </c>
      <c r="G18" s="108"/>
      <c r="H18" s="108"/>
      <c r="I18" s="109"/>
      <c r="J18" s="107" t="s">
        <v>79</v>
      </c>
      <c r="K18" s="108"/>
      <c r="L18" s="109"/>
      <c r="M18" s="107" t="s">
        <v>80</v>
      </c>
      <c r="N18" s="108"/>
      <c r="O18" s="109"/>
      <c r="P18" s="110" t="s">
        <v>81</v>
      </c>
      <c r="Q18" s="108"/>
      <c r="R18" s="108"/>
      <c r="S18" s="109"/>
      <c r="T18" s="107" t="s">
        <v>82</v>
      </c>
      <c r="U18" s="108"/>
      <c r="V18" s="109"/>
      <c r="W18" s="107" t="s">
        <v>83</v>
      </c>
      <c r="X18" s="109"/>
      <c r="Y18" s="8" t="str">
        <f t="shared" si="0"/>
        <v>Baja</v>
      </c>
      <c r="Z18" s="8" t="str">
        <f t="shared" si="1"/>
        <v>40%</v>
      </c>
      <c r="AA18" s="107" t="s">
        <v>84</v>
      </c>
      <c r="AB18" s="109"/>
      <c r="AC18" s="9" t="str">
        <f>IF(AA18&lt;=" "," ",IF(AA18='TABLAS DE CRITERIOS'!$F$5,"Leve",IF(AA18='TABLAS DE CRITERIOS'!$F$6,"Menor",IF(FORMATO!AA18='TABLAS DE CRITERIOS'!$F$7,"Moderado",IF(FORMATO!AA18='TABLAS DE CRITERIOS'!$F$8,"Mayor",IF(AA18='TABLAS DE CRITERIOS'!$F$9,"Catastrófico"))))))</f>
        <v>Catastrófico</v>
      </c>
      <c r="AD18" s="8" t="str">
        <f t="shared" si="2"/>
        <v>100%</v>
      </c>
      <c r="AE18" s="120" t="str">
        <f t="shared" si="3"/>
        <v>Extremo</v>
      </c>
      <c r="AF18" s="109"/>
      <c r="AG18" s="107" t="s">
        <v>85</v>
      </c>
      <c r="AH18" s="108"/>
      <c r="AI18" s="108"/>
      <c r="AJ18" s="109"/>
      <c r="AK18" s="10" t="s">
        <v>86</v>
      </c>
      <c r="AL18" s="11" t="s">
        <v>87</v>
      </c>
      <c r="AM18" s="12" t="str">
        <f t="shared" si="4"/>
        <v>50%</v>
      </c>
      <c r="AN18" s="10" t="s">
        <v>69</v>
      </c>
      <c r="AO18" s="10" t="s">
        <v>70</v>
      </c>
      <c r="AP18" s="11" t="s">
        <v>71</v>
      </c>
      <c r="AQ18" s="120" t="str">
        <f t="shared" si="5"/>
        <v>PROBABILIDAD</v>
      </c>
      <c r="AR18" s="108"/>
      <c r="AS18" s="109"/>
      <c r="AT18" s="13" t="str">
        <f t="shared" si="6"/>
        <v>Muy Baja</v>
      </c>
      <c r="AU18" s="13">
        <f t="shared" si="7"/>
        <v>0.2</v>
      </c>
      <c r="AV18" s="8" t="str">
        <f t="shared" si="8"/>
        <v>Leve</v>
      </c>
      <c r="AW18" s="13" t="str">
        <f t="shared" si="9"/>
        <v>100%</v>
      </c>
      <c r="AX18" s="120" t="str">
        <f t="shared" si="10"/>
        <v>Bajo</v>
      </c>
      <c r="AY18" s="109"/>
      <c r="AZ18" s="11" t="s">
        <v>88</v>
      </c>
      <c r="BA18" s="110" t="s">
        <v>89</v>
      </c>
      <c r="BB18" s="108"/>
      <c r="BC18" s="108"/>
      <c r="BD18" s="109"/>
      <c r="BE18" s="131">
        <v>44928</v>
      </c>
      <c r="BF18" s="108"/>
      <c r="BG18" s="109"/>
      <c r="BH18" s="131">
        <v>45293</v>
      </c>
      <c r="BI18" s="108"/>
      <c r="BJ18" s="109"/>
      <c r="BK18" s="107" t="s">
        <v>90</v>
      </c>
      <c r="BL18" s="108"/>
      <c r="BM18" s="108"/>
      <c r="BN18" s="109"/>
      <c r="BO18" s="107" t="s">
        <v>91</v>
      </c>
      <c r="BP18" s="108"/>
      <c r="BQ18" s="108"/>
      <c r="BR18" s="109"/>
      <c r="BS18" s="107"/>
      <c r="BT18" s="108"/>
      <c r="BU18" s="109"/>
      <c r="BV18" s="107"/>
      <c r="BW18" s="108"/>
      <c r="BX18" s="109"/>
      <c r="BY18" s="107" t="s">
        <v>76</v>
      </c>
      <c r="BZ18" s="108"/>
      <c r="CA18" s="109"/>
      <c r="CB18" s="107"/>
      <c r="CC18" s="108"/>
      <c r="CD18" s="109"/>
    </row>
    <row r="19" spans="1:82" ht="137.25" customHeight="1" x14ac:dyDescent="0.25">
      <c r="A19" s="6"/>
      <c r="B19" s="7" t="s">
        <v>92</v>
      </c>
      <c r="C19" s="107" t="s">
        <v>58</v>
      </c>
      <c r="D19" s="108"/>
      <c r="E19" s="109"/>
      <c r="F19" s="107" t="s">
        <v>59</v>
      </c>
      <c r="G19" s="108"/>
      <c r="H19" s="108"/>
      <c r="I19" s="109"/>
      <c r="J19" s="107" t="s">
        <v>93</v>
      </c>
      <c r="K19" s="108"/>
      <c r="L19" s="109"/>
      <c r="M19" s="107" t="s">
        <v>61</v>
      </c>
      <c r="N19" s="108"/>
      <c r="O19" s="109"/>
      <c r="P19" s="110" t="s">
        <v>94</v>
      </c>
      <c r="Q19" s="108"/>
      <c r="R19" s="108"/>
      <c r="S19" s="109"/>
      <c r="T19" s="107" t="s">
        <v>63</v>
      </c>
      <c r="U19" s="108"/>
      <c r="V19" s="109"/>
      <c r="W19" s="107" t="s">
        <v>95</v>
      </c>
      <c r="X19" s="109"/>
      <c r="Y19" s="8" t="str">
        <f t="shared" si="0"/>
        <v>Alta</v>
      </c>
      <c r="Z19" s="8" t="str">
        <f t="shared" si="1"/>
        <v>80%</v>
      </c>
      <c r="AA19" s="107" t="s">
        <v>65</v>
      </c>
      <c r="AB19" s="109"/>
      <c r="AC19" s="9" t="str">
        <f>IF(AA19&lt;=" "," ",IF(AA19='TABLAS DE CRITERIOS'!$F$5,"Leve",IF(AA19='TABLAS DE CRITERIOS'!$F$6,"Menor",IF(FORMATO!AA19='TABLAS DE CRITERIOS'!$F$7,"Moderado",IF(FORMATO!AA19='TABLAS DE CRITERIOS'!$F$8,"Mayor",IF(AA19='TABLAS DE CRITERIOS'!$F$9,"Catastrófico"))))))</f>
        <v>Leve</v>
      </c>
      <c r="AD19" s="8" t="str">
        <f t="shared" si="2"/>
        <v>20%</v>
      </c>
      <c r="AE19" s="120" t="str">
        <f t="shared" si="3"/>
        <v>Moderado</v>
      </c>
      <c r="AF19" s="109"/>
      <c r="AG19" s="107" t="s">
        <v>96</v>
      </c>
      <c r="AH19" s="108"/>
      <c r="AI19" s="108"/>
      <c r="AJ19" s="109"/>
      <c r="AK19" s="11" t="s">
        <v>67</v>
      </c>
      <c r="AL19" s="11" t="s">
        <v>68</v>
      </c>
      <c r="AM19" s="12" t="str">
        <f t="shared" si="4"/>
        <v>20%</v>
      </c>
      <c r="AN19" s="10" t="s">
        <v>69</v>
      </c>
      <c r="AO19" s="10" t="s">
        <v>70</v>
      </c>
      <c r="AP19" s="11" t="s">
        <v>71</v>
      </c>
      <c r="AQ19" s="120" t="str">
        <f t="shared" si="5"/>
        <v>IMPACTO</v>
      </c>
      <c r="AR19" s="108"/>
      <c r="AS19" s="109"/>
      <c r="AT19" s="13" t="str">
        <f t="shared" si="6"/>
        <v>Muy Alta</v>
      </c>
      <c r="AU19" s="13" t="str">
        <f t="shared" si="7"/>
        <v>80%</v>
      </c>
      <c r="AV19" s="8" t="str">
        <f t="shared" si="8"/>
        <v>Leve</v>
      </c>
      <c r="AW19" s="13">
        <f t="shared" si="9"/>
        <v>0.16</v>
      </c>
      <c r="AX19" s="120" t="str">
        <f t="shared" si="10"/>
        <v>Alto</v>
      </c>
      <c r="AY19" s="109"/>
      <c r="AZ19" s="11" t="s">
        <v>88</v>
      </c>
      <c r="BA19" s="110" t="s">
        <v>97</v>
      </c>
      <c r="BB19" s="108"/>
      <c r="BC19" s="108"/>
      <c r="BD19" s="109"/>
      <c r="BE19" s="131">
        <v>44929</v>
      </c>
      <c r="BF19" s="108"/>
      <c r="BG19" s="109"/>
      <c r="BH19" s="131">
        <v>45294</v>
      </c>
      <c r="BI19" s="108"/>
      <c r="BJ19" s="109"/>
      <c r="BK19" s="107" t="s">
        <v>98</v>
      </c>
      <c r="BL19" s="108"/>
      <c r="BM19" s="108"/>
      <c r="BN19" s="109"/>
      <c r="BO19" s="107" t="s">
        <v>99</v>
      </c>
      <c r="BP19" s="108"/>
      <c r="BQ19" s="108"/>
      <c r="BR19" s="109"/>
      <c r="BS19" s="107"/>
      <c r="BT19" s="108"/>
      <c r="BU19" s="109"/>
      <c r="BV19" s="107"/>
      <c r="BW19" s="108"/>
      <c r="BX19" s="109"/>
      <c r="BY19" s="107" t="s">
        <v>76</v>
      </c>
      <c r="BZ19" s="108"/>
      <c r="CA19" s="109"/>
      <c r="CB19" s="107"/>
      <c r="CC19" s="108"/>
      <c r="CD19" s="109"/>
    </row>
    <row r="20" spans="1:82" ht="113.25" customHeight="1" x14ac:dyDescent="0.25">
      <c r="A20" s="6"/>
      <c r="B20" s="7" t="s">
        <v>100</v>
      </c>
      <c r="C20" s="107" t="s">
        <v>58</v>
      </c>
      <c r="D20" s="108"/>
      <c r="E20" s="109"/>
      <c r="F20" s="107" t="s">
        <v>59</v>
      </c>
      <c r="G20" s="108"/>
      <c r="H20" s="108"/>
      <c r="I20" s="109"/>
      <c r="J20" s="107" t="s">
        <v>101</v>
      </c>
      <c r="K20" s="108"/>
      <c r="L20" s="109"/>
      <c r="M20" s="107" t="s">
        <v>61</v>
      </c>
      <c r="N20" s="108"/>
      <c r="O20" s="109"/>
      <c r="P20" s="110" t="s">
        <v>102</v>
      </c>
      <c r="Q20" s="108"/>
      <c r="R20" s="108"/>
      <c r="S20" s="109"/>
      <c r="T20" s="107" t="s">
        <v>63</v>
      </c>
      <c r="U20" s="108"/>
      <c r="V20" s="109"/>
      <c r="W20" s="107" t="s">
        <v>64</v>
      </c>
      <c r="X20" s="109"/>
      <c r="Y20" s="8" t="str">
        <f t="shared" si="0"/>
        <v>Media</v>
      </c>
      <c r="Z20" s="8" t="str">
        <f t="shared" si="1"/>
        <v>60%</v>
      </c>
      <c r="AA20" s="107" t="s">
        <v>65</v>
      </c>
      <c r="AB20" s="109"/>
      <c r="AC20" s="9" t="str">
        <f>IF(AA20&lt;=" "," ",IF(AA20='TABLAS DE CRITERIOS'!$F$5,"Leve",IF(AA20='TABLAS DE CRITERIOS'!$F$6,"Menor",IF(FORMATO!AA20='TABLAS DE CRITERIOS'!$F$7,"Moderado",IF(FORMATO!AA20='TABLAS DE CRITERIOS'!$F$8,"Mayor",IF(AA20='TABLAS DE CRITERIOS'!$F$9,"Catastrófico"))))))</f>
        <v>Leve</v>
      </c>
      <c r="AD20" s="8" t="str">
        <f t="shared" si="2"/>
        <v>20%</v>
      </c>
      <c r="AE20" s="120" t="str">
        <f t="shared" si="3"/>
        <v>Moderado</v>
      </c>
      <c r="AF20" s="109"/>
      <c r="AG20" s="107" t="s">
        <v>103</v>
      </c>
      <c r="AH20" s="108"/>
      <c r="AI20" s="108"/>
      <c r="AJ20" s="109"/>
      <c r="AK20" s="10" t="s">
        <v>67</v>
      </c>
      <c r="AL20" s="11" t="s">
        <v>68</v>
      </c>
      <c r="AM20" s="12" t="str">
        <f t="shared" si="4"/>
        <v>20%</v>
      </c>
      <c r="AN20" s="10" t="s">
        <v>69</v>
      </c>
      <c r="AO20" s="10" t="s">
        <v>70</v>
      </c>
      <c r="AP20" s="11" t="s">
        <v>71</v>
      </c>
      <c r="AQ20" s="120" t="str">
        <f t="shared" si="5"/>
        <v>IMPACTO</v>
      </c>
      <c r="AR20" s="108"/>
      <c r="AS20" s="109"/>
      <c r="AT20" s="13" t="str">
        <f t="shared" si="6"/>
        <v>Muy Alta</v>
      </c>
      <c r="AU20" s="13" t="str">
        <f t="shared" si="7"/>
        <v>60%</v>
      </c>
      <c r="AV20" s="8" t="str">
        <f t="shared" si="8"/>
        <v>Leve</v>
      </c>
      <c r="AW20" s="13">
        <f t="shared" si="9"/>
        <v>0.16</v>
      </c>
      <c r="AX20" s="120" t="str">
        <f t="shared" si="10"/>
        <v>Alto</v>
      </c>
      <c r="AY20" s="109"/>
      <c r="AZ20" s="11" t="s">
        <v>72</v>
      </c>
      <c r="BA20" s="110" t="s">
        <v>104</v>
      </c>
      <c r="BB20" s="108"/>
      <c r="BC20" s="108"/>
      <c r="BD20" s="109"/>
      <c r="BE20" s="131">
        <v>44930</v>
      </c>
      <c r="BF20" s="108"/>
      <c r="BG20" s="109"/>
      <c r="BH20" s="131">
        <v>45295</v>
      </c>
      <c r="BI20" s="108"/>
      <c r="BJ20" s="109"/>
      <c r="BK20" s="152" t="s">
        <v>105</v>
      </c>
      <c r="BL20" s="128"/>
      <c r="BM20" s="128"/>
      <c r="BN20" s="119"/>
      <c r="BO20" s="107" t="s">
        <v>106</v>
      </c>
      <c r="BP20" s="108"/>
      <c r="BQ20" s="108"/>
      <c r="BR20" s="109"/>
      <c r="BS20" s="107"/>
      <c r="BT20" s="108"/>
      <c r="BU20" s="109"/>
      <c r="BV20" s="107"/>
      <c r="BW20" s="108"/>
      <c r="BX20" s="109"/>
      <c r="BY20" s="107" t="s">
        <v>76</v>
      </c>
      <c r="BZ20" s="108"/>
      <c r="CA20" s="109"/>
      <c r="CB20" s="107"/>
      <c r="CC20" s="108"/>
      <c r="CD20" s="109"/>
    </row>
    <row r="21" spans="1:82" ht="216" customHeight="1" x14ac:dyDescent="0.25">
      <c r="A21" s="6"/>
      <c r="B21" s="7" t="s">
        <v>107</v>
      </c>
      <c r="C21" s="107" t="s">
        <v>58</v>
      </c>
      <c r="D21" s="108"/>
      <c r="E21" s="109"/>
      <c r="F21" s="107" t="s">
        <v>59</v>
      </c>
      <c r="G21" s="108"/>
      <c r="H21" s="108"/>
      <c r="I21" s="109"/>
      <c r="J21" s="107" t="s">
        <v>108</v>
      </c>
      <c r="K21" s="108"/>
      <c r="L21" s="109"/>
      <c r="M21" s="107" t="s">
        <v>80</v>
      </c>
      <c r="N21" s="108"/>
      <c r="O21" s="109"/>
      <c r="P21" s="110" t="s">
        <v>109</v>
      </c>
      <c r="Q21" s="108"/>
      <c r="R21" s="108"/>
      <c r="S21" s="109"/>
      <c r="T21" s="107" t="s">
        <v>63</v>
      </c>
      <c r="U21" s="108"/>
      <c r="V21" s="109"/>
      <c r="W21" s="107" t="s">
        <v>64</v>
      </c>
      <c r="X21" s="109"/>
      <c r="Y21" s="8" t="str">
        <f t="shared" si="0"/>
        <v>Media</v>
      </c>
      <c r="Z21" s="8" t="str">
        <f t="shared" si="1"/>
        <v>60%</v>
      </c>
      <c r="AA21" s="107" t="s">
        <v>110</v>
      </c>
      <c r="AB21" s="109"/>
      <c r="AC21" s="9" t="str">
        <f>IF(AA21&lt;=" "," ",IF(AA21='TABLAS DE CRITERIOS'!$F$5,"Leve",IF(AA21='TABLAS DE CRITERIOS'!$F$6,"Menor",IF(FORMATO!AA21='TABLAS DE CRITERIOS'!$F$7,"Moderado",IF(FORMATO!AA21='TABLAS DE CRITERIOS'!$F$8,"Mayor",IF(AA21='TABLAS DE CRITERIOS'!$F$9,"Catastrófico"))))))</f>
        <v>Moderado</v>
      </c>
      <c r="AD21" s="8" t="str">
        <f t="shared" si="2"/>
        <v>60%</v>
      </c>
      <c r="AE21" s="120" t="str">
        <f t="shared" si="3"/>
        <v>Moderado</v>
      </c>
      <c r="AF21" s="109"/>
      <c r="AG21" s="107" t="s">
        <v>111</v>
      </c>
      <c r="AH21" s="108"/>
      <c r="AI21" s="108"/>
      <c r="AJ21" s="109"/>
      <c r="AK21" s="11" t="s">
        <v>86</v>
      </c>
      <c r="AL21" s="11" t="s">
        <v>68</v>
      </c>
      <c r="AM21" s="12" t="str">
        <f t="shared" si="4"/>
        <v>40%</v>
      </c>
      <c r="AN21" s="10" t="s">
        <v>69</v>
      </c>
      <c r="AO21" s="10" t="s">
        <v>70</v>
      </c>
      <c r="AP21" s="11" t="s">
        <v>71</v>
      </c>
      <c r="AQ21" s="120" t="str">
        <f t="shared" si="5"/>
        <v>PROBABILIDAD</v>
      </c>
      <c r="AR21" s="108"/>
      <c r="AS21" s="109"/>
      <c r="AT21" s="13" t="str">
        <f t="shared" si="6"/>
        <v>Baja</v>
      </c>
      <c r="AU21" s="13">
        <f t="shared" si="7"/>
        <v>0.36</v>
      </c>
      <c r="AV21" s="8" t="str">
        <f t="shared" si="8"/>
        <v>Moderado</v>
      </c>
      <c r="AW21" s="13" t="str">
        <f t="shared" si="9"/>
        <v>60%</v>
      </c>
      <c r="AX21" s="120" t="str">
        <f t="shared" si="10"/>
        <v>Moderado</v>
      </c>
      <c r="AY21" s="109"/>
      <c r="AZ21" s="11" t="s">
        <v>72</v>
      </c>
      <c r="BA21" s="110" t="s">
        <v>112</v>
      </c>
      <c r="BB21" s="108"/>
      <c r="BC21" s="108"/>
      <c r="BD21" s="109"/>
      <c r="BE21" s="131">
        <v>44931</v>
      </c>
      <c r="BF21" s="108"/>
      <c r="BG21" s="109"/>
      <c r="BH21" s="131">
        <v>45296</v>
      </c>
      <c r="BI21" s="108"/>
      <c r="BJ21" s="109"/>
      <c r="BK21" s="107" t="s">
        <v>113</v>
      </c>
      <c r="BL21" s="108"/>
      <c r="BM21" s="108"/>
      <c r="BN21" s="109"/>
      <c r="BO21" s="107" t="s">
        <v>114</v>
      </c>
      <c r="BP21" s="108"/>
      <c r="BQ21" s="108"/>
      <c r="BR21" s="109"/>
      <c r="BS21" s="107"/>
      <c r="BT21" s="108"/>
      <c r="BU21" s="109"/>
      <c r="BV21" s="107"/>
      <c r="BW21" s="108"/>
      <c r="BX21" s="109"/>
      <c r="BY21" s="107" t="s">
        <v>76</v>
      </c>
      <c r="BZ21" s="108"/>
      <c r="CA21" s="109"/>
      <c r="CB21" s="107"/>
      <c r="CC21" s="108"/>
      <c r="CD21" s="109"/>
    </row>
    <row r="22" spans="1:82" ht="170.25" customHeight="1" x14ac:dyDescent="0.25">
      <c r="A22" s="6"/>
      <c r="B22" s="7" t="s">
        <v>115</v>
      </c>
      <c r="C22" s="107" t="s">
        <v>58</v>
      </c>
      <c r="D22" s="108"/>
      <c r="E22" s="109"/>
      <c r="F22" s="107" t="s">
        <v>59</v>
      </c>
      <c r="G22" s="108"/>
      <c r="H22" s="108"/>
      <c r="I22" s="109"/>
      <c r="J22" s="107" t="s">
        <v>116</v>
      </c>
      <c r="K22" s="108"/>
      <c r="L22" s="109"/>
      <c r="M22" s="107" t="s">
        <v>61</v>
      </c>
      <c r="N22" s="108"/>
      <c r="O22" s="109"/>
      <c r="P22" s="110" t="s">
        <v>117</v>
      </c>
      <c r="Q22" s="108"/>
      <c r="R22" s="108"/>
      <c r="S22" s="109"/>
      <c r="T22" s="107" t="s">
        <v>63</v>
      </c>
      <c r="U22" s="108"/>
      <c r="V22" s="109"/>
      <c r="W22" s="107" t="s">
        <v>64</v>
      </c>
      <c r="X22" s="109"/>
      <c r="Y22" s="8" t="str">
        <f t="shared" si="0"/>
        <v>Media</v>
      </c>
      <c r="Z22" s="8" t="str">
        <f t="shared" si="1"/>
        <v>60%</v>
      </c>
      <c r="AA22" s="107" t="s">
        <v>118</v>
      </c>
      <c r="AB22" s="109"/>
      <c r="AC22" s="9" t="str">
        <f>IF(AA22&lt;=" "," ",IF(AA22='TABLAS DE CRITERIOS'!$F$5,"Leve",IF(AA22='TABLAS DE CRITERIOS'!$F$6,"Menor",IF(FORMATO!AA22='TABLAS DE CRITERIOS'!$F$7,"Moderado",IF(FORMATO!AA22='TABLAS DE CRITERIOS'!$F$8,"Mayor",IF(AA22='TABLAS DE CRITERIOS'!$F$9,"Catastrófico"))))))</f>
        <v>Menor</v>
      </c>
      <c r="AD22" s="8" t="str">
        <f t="shared" si="2"/>
        <v>40%</v>
      </c>
      <c r="AE22" s="120" t="str">
        <f t="shared" si="3"/>
        <v>Moderado</v>
      </c>
      <c r="AF22" s="109"/>
      <c r="AG22" s="107" t="s">
        <v>119</v>
      </c>
      <c r="AH22" s="108"/>
      <c r="AI22" s="108"/>
      <c r="AJ22" s="109"/>
      <c r="AK22" s="11" t="s">
        <v>86</v>
      </c>
      <c r="AL22" s="11" t="s">
        <v>68</v>
      </c>
      <c r="AM22" s="12" t="str">
        <f t="shared" si="4"/>
        <v>40%</v>
      </c>
      <c r="AN22" s="10" t="s">
        <v>120</v>
      </c>
      <c r="AO22" s="10" t="s">
        <v>70</v>
      </c>
      <c r="AP22" s="11" t="s">
        <v>71</v>
      </c>
      <c r="AQ22" s="120" t="str">
        <f t="shared" si="5"/>
        <v>PROBABILIDAD</v>
      </c>
      <c r="AR22" s="108"/>
      <c r="AS22" s="109"/>
      <c r="AT22" s="13" t="str">
        <f t="shared" si="6"/>
        <v>Baja</v>
      </c>
      <c r="AU22" s="13">
        <f t="shared" si="7"/>
        <v>0.36</v>
      </c>
      <c r="AV22" s="8" t="str">
        <f t="shared" si="8"/>
        <v>Menor</v>
      </c>
      <c r="AW22" s="13" t="str">
        <f t="shared" si="9"/>
        <v>40%</v>
      </c>
      <c r="AX22" s="120" t="str">
        <f t="shared" si="10"/>
        <v>Moderado</v>
      </c>
      <c r="AY22" s="109"/>
      <c r="AZ22" s="11" t="s">
        <v>72</v>
      </c>
      <c r="BA22" s="110" t="s">
        <v>121</v>
      </c>
      <c r="BB22" s="108"/>
      <c r="BC22" s="108"/>
      <c r="BD22" s="109"/>
      <c r="BE22" s="131">
        <v>44932</v>
      </c>
      <c r="BF22" s="108"/>
      <c r="BG22" s="109"/>
      <c r="BH22" s="131">
        <v>45297</v>
      </c>
      <c r="BI22" s="108"/>
      <c r="BJ22" s="109"/>
      <c r="BK22" s="107" t="s">
        <v>122</v>
      </c>
      <c r="BL22" s="108"/>
      <c r="BM22" s="108"/>
      <c r="BN22" s="109"/>
      <c r="BO22" s="107" t="s">
        <v>123</v>
      </c>
      <c r="BP22" s="108"/>
      <c r="BQ22" s="108"/>
      <c r="BR22" s="109"/>
      <c r="BS22" s="107"/>
      <c r="BT22" s="108"/>
      <c r="BU22" s="109"/>
      <c r="BV22" s="107"/>
      <c r="BW22" s="108"/>
      <c r="BX22" s="109"/>
      <c r="BY22" s="107" t="s">
        <v>76</v>
      </c>
      <c r="BZ22" s="108"/>
      <c r="CA22" s="109"/>
      <c r="CB22" s="107"/>
      <c r="CC22" s="108"/>
      <c r="CD22" s="109"/>
    </row>
    <row r="23" spans="1:82" ht="152.25" customHeight="1" x14ac:dyDescent="0.25">
      <c r="A23" s="6"/>
      <c r="B23" s="7" t="s">
        <v>124</v>
      </c>
      <c r="C23" s="107" t="s">
        <v>58</v>
      </c>
      <c r="D23" s="108"/>
      <c r="E23" s="109"/>
      <c r="F23" s="107" t="s">
        <v>59</v>
      </c>
      <c r="G23" s="108"/>
      <c r="H23" s="108"/>
      <c r="I23" s="109"/>
      <c r="J23" s="107" t="s">
        <v>125</v>
      </c>
      <c r="K23" s="108"/>
      <c r="L23" s="109"/>
      <c r="M23" s="107" t="s">
        <v>61</v>
      </c>
      <c r="N23" s="108"/>
      <c r="O23" s="109"/>
      <c r="P23" s="110" t="s">
        <v>126</v>
      </c>
      <c r="Q23" s="108"/>
      <c r="R23" s="108"/>
      <c r="S23" s="109"/>
      <c r="T23" s="107" t="s">
        <v>63</v>
      </c>
      <c r="U23" s="108"/>
      <c r="V23" s="109"/>
      <c r="W23" s="107" t="s">
        <v>64</v>
      </c>
      <c r="X23" s="109"/>
      <c r="Y23" s="8" t="str">
        <f t="shared" si="0"/>
        <v>Media</v>
      </c>
      <c r="Z23" s="8" t="str">
        <f t="shared" si="1"/>
        <v>60%</v>
      </c>
      <c r="AA23" s="107" t="s">
        <v>65</v>
      </c>
      <c r="AB23" s="109"/>
      <c r="AC23" s="9" t="str">
        <f>IF(AA23&lt;=" "," ",IF(AA23='TABLAS DE CRITERIOS'!$F$5,"Leve",IF(AA23='TABLAS DE CRITERIOS'!$F$6,"Menor",IF(FORMATO!AA23='TABLAS DE CRITERIOS'!$F$7,"Moderado",IF(FORMATO!AA23='TABLAS DE CRITERIOS'!$F$8,"Mayor",IF(AA23='TABLAS DE CRITERIOS'!$F$9,"Catastrófico"))))))</f>
        <v>Leve</v>
      </c>
      <c r="AD23" s="8" t="str">
        <f t="shared" si="2"/>
        <v>20%</v>
      </c>
      <c r="AE23" s="120" t="str">
        <f t="shared" si="3"/>
        <v>Moderado</v>
      </c>
      <c r="AF23" s="109"/>
      <c r="AG23" s="107" t="s">
        <v>127</v>
      </c>
      <c r="AH23" s="108"/>
      <c r="AI23" s="108"/>
      <c r="AJ23" s="109"/>
      <c r="AK23" s="10" t="s">
        <v>67</v>
      </c>
      <c r="AL23" s="11" t="s">
        <v>68</v>
      </c>
      <c r="AM23" s="12" t="str">
        <f t="shared" si="4"/>
        <v>20%</v>
      </c>
      <c r="AN23" s="10" t="s">
        <v>120</v>
      </c>
      <c r="AO23" s="10" t="s">
        <v>70</v>
      </c>
      <c r="AP23" s="11" t="s">
        <v>71</v>
      </c>
      <c r="AQ23" s="120" t="str">
        <f t="shared" si="5"/>
        <v>IMPACTO</v>
      </c>
      <c r="AR23" s="108"/>
      <c r="AS23" s="109"/>
      <c r="AT23" s="13" t="str">
        <f t="shared" si="6"/>
        <v>Muy Alta</v>
      </c>
      <c r="AU23" s="13" t="str">
        <f t="shared" si="7"/>
        <v>60%</v>
      </c>
      <c r="AV23" s="8" t="str">
        <f t="shared" si="8"/>
        <v>Leve</v>
      </c>
      <c r="AW23" s="13">
        <f t="shared" si="9"/>
        <v>0.16</v>
      </c>
      <c r="AX23" s="120" t="str">
        <f t="shared" si="10"/>
        <v>Alto</v>
      </c>
      <c r="AY23" s="109"/>
      <c r="AZ23" s="11" t="s">
        <v>72</v>
      </c>
      <c r="BA23" s="110" t="s">
        <v>128</v>
      </c>
      <c r="BB23" s="108"/>
      <c r="BC23" s="108"/>
      <c r="BD23" s="109"/>
      <c r="BE23" s="131">
        <v>44933</v>
      </c>
      <c r="BF23" s="108"/>
      <c r="BG23" s="109"/>
      <c r="BH23" s="131">
        <v>45298</v>
      </c>
      <c r="BI23" s="108"/>
      <c r="BJ23" s="109"/>
      <c r="BK23" s="107" t="s">
        <v>129</v>
      </c>
      <c r="BL23" s="108"/>
      <c r="BM23" s="108"/>
      <c r="BN23" s="109"/>
      <c r="BO23" s="107" t="s">
        <v>130</v>
      </c>
      <c r="BP23" s="108"/>
      <c r="BQ23" s="108"/>
      <c r="BR23" s="109"/>
      <c r="BS23" s="107"/>
      <c r="BT23" s="108"/>
      <c r="BU23" s="109"/>
      <c r="BV23" s="107"/>
      <c r="BW23" s="108"/>
      <c r="BX23" s="109"/>
      <c r="BY23" s="107" t="s">
        <v>76</v>
      </c>
      <c r="BZ23" s="108"/>
      <c r="CA23" s="109"/>
      <c r="CB23" s="107"/>
      <c r="CC23" s="108"/>
      <c r="CD23" s="109"/>
    </row>
    <row r="24" spans="1:82" ht="141" customHeight="1" x14ac:dyDescent="0.25">
      <c r="A24" s="6"/>
      <c r="B24" s="7" t="s">
        <v>131</v>
      </c>
      <c r="C24" s="107" t="s">
        <v>58</v>
      </c>
      <c r="D24" s="108"/>
      <c r="E24" s="109"/>
      <c r="F24" s="107" t="s">
        <v>59</v>
      </c>
      <c r="G24" s="108"/>
      <c r="H24" s="108"/>
      <c r="I24" s="109"/>
      <c r="J24" s="107" t="s">
        <v>132</v>
      </c>
      <c r="K24" s="108"/>
      <c r="L24" s="109"/>
      <c r="M24" s="107" t="s">
        <v>61</v>
      </c>
      <c r="N24" s="108"/>
      <c r="O24" s="109"/>
      <c r="P24" s="110" t="s">
        <v>133</v>
      </c>
      <c r="Q24" s="108"/>
      <c r="R24" s="108"/>
      <c r="S24" s="109"/>
      <c r="T24" s="107" t="s">
        <v>63</v>
      </c>
      <c r="U24" s="108"/>
      <c r="V24" s="109"/>
      <c r="W24" s="107" t="s">
        <v>95</v>
      </c>
      <c r="X24" s="109"/>
      <c r="Y24" s="8" t="str">
        <f t="shared" si="0"/>
        <v>Alta</v>
      </c>
      <c r="Z24" s="8" t="str">
        <f t="shared" si="1"/>
        <v>80%</v>
      </c>
      <c r="AA24" s="107" t="s">
        <v>65</v>
      </c>
      <c r="AB24" s="109"/>
      <c r="AC24" s="9" t="str">
        <f>IF(AA24&lt;=" "," ",IF(AA24='TABLAS DE CRITERIOS'!$F$5,"Leve",IF(AA24='TABLAS DE CRITERIOS'!$F$6,"Menor",IF(FORMATO!AA24='TABLAS DE CRITERIOS'!$F$7,"Moderado",IF(FORMATO!AA24='TABLAS DE CRITERIOS'!$F$8,"Mayor",IF(AA24='TABLAS DE CRITERIOS'!$F$9,"Catastrófico"))))))</f>
        <v>Leve</v>
      </c>
      <c r="AD24" s="8" t="str">
        <f t="shared" si="2"/>
        <v>20%</v>
      </c>
      <c r="AE24" s="120" t="str">
        <f t="shared" si="3"/>
        <v>Moderado</v>
      </c>
      <c r="AF24" s="109"/>
      <c r="AG24" s="107" t="s">
        <v>134</v>
      </c>
      <c r="AH24" s="108"/>
      <c r="AI24" s="108"/>
      <c r="AJ24" s="109"/>
      <c r="AK24" s="10" t="s">
        <v>67</v>
      </c>
      <c r="AL24" s="11" t="s">
        <v>68</v>
      </c>
      <c r="AM24" s="12" t="str">
        <f t="shared" si="4"/>
        <v>20%</v>
      </c>
      <c r="AN24" s="10" t="s">
        <v>120</v>
      </c>
      <c r="AO24" s="10" t="s">
        <v>135</v>
      </c>
      <c r="AP24" s="11" t="s">
        <v>71</v>
      </c>
      <c r="AQ24" s="120" t="str">
        <f t="shared" si="5"/>
        <v>IMPACTO</v>
      </c>
      <c r="AR24" s="108"/>
      <c r="AS24" s="109"/>
      <c r="AT24" s="13" t="str">
        <f t="shared" si="6"/>
        <v>Muy Alta</v>
      </c>
      <c r="AU24" s="13" t="str">
        <f t="shared" si="7"/>
        <v>80%</v>
      </c>
      <c r="AV24" s="8" t="str">
        <f t="shared" si="8"/>
        <v>Leve</v>
      </c>
      <c r="AW24" s="13">
        <f t="shared" si="9"/>
        <v>0.16</v>
      </c>
      <c r="AX24" s="120" t="str">
        <f t="shared" si="10"/>
        <v>Alto</v>
      </c>
      <c r="AY24" s="109"/>
      <c r="AZ24" s="11" t="s">
        <v>72</v>
      </c>
      <c r="BA24" s="110" t="s">
        <v>136</v>
      </c>
      <c r="BB24" s="108"/>
      <c r="BC24" s="108"/>
      <c r="BD24" s="109"/>
      <c r="BE24" s="131">
        <v>44934</v>
      </c>
      <c r="BF24" s="108"/>
      <c r="BG24" s="109"/>
      <c r="BH24" s="131">
        <v>45299</v>
      </c>
      <c r="BI24" s="108"/>
      <c r="BJ24" s="109"/>
      <c r="BK24" s="107" t="s">
        <v>137</v>
      </c>
      <c r="BL24" s="108"/>
      <c r="BM24" s="108"/>
      <c r="BN24" s="109"/>
      <c r="BO24" s="107" t="s">
        <v>138</v>
      </c>
      <c r="BP24" s="108"/>
      <c r="BQ24" s="108"/>
      <c r="BR24" s="109"/>
      <c r="BS24" s="107"/>
      <c r="BT24" s="108"/>
      <c r="BU24" s="109"/>
      <c r="BV24" s="107"/>
      <c r="BW24" s="108"/>
      <c r="BX24" s="109"/>
      <c r="BY24" s="107" t="s">
        <v>76</v>
      </c>
      <c r="BZ24" s="108"/>
      <c r="CA24" s="109"/>
      <c r="CB24" s="107"/>
      <c r="CC24" s="108"/>
      <c r="CD24" s="109"/>
    </row>
    <row r="25" spans="1:82" ht="86.25" customHeight="1" x14ac:dyDescent="0.25">
      <c r="A25" s="6"/>
      <c r="B25" s="14" t="s">
        <v>139</v>
      </c>
      <c r="C25" s="107" t="s">
        <v>58</v>
      </c>
      <c r="D25" s="108"/>
      <c r="E25" s="109"/>
      <c r="F25" s="107" t="s">
        <v>59</v>
      </c>
      <c r="G25" s="108"/>
      <c r="H25" s="108"/>
      <c r="I25" s="109"/>
      <c r="J25" s="107" t="s">
        <v>140</v>
      </c>
      <c r="K25" s="108"/>
      <c r="L25" s="109"/>
      <c r="M25" s="107" t="s">
        <v>80</v>
      </c>
      <c r="N25" s="108"/>
      <c r="O25" s="109"/>
      <c r="P25" s="110" t="s">
        <v>141</v>
      </c>
      <c r="Q25" s="108"/>
      <c r="R25" s="108"/>
      <c r="S25" s="109"/>
      <c r="T25" s="107" t="s">
        <v>63</v>
      </c>
      <c r="U25" s="108"/>
      <c r="V25" s="109"/>
      <c r="W25" s="107" t="s">
        <v>95</v>
      </c>
      <c r="X25" s="109"/>
      <c r="Y25" s="8" t="str">
        <f t="shared" si="0"/>
        <v>Alta</v>
      </c>
      <c r="Z25" s="8" t="str">
        <f t="shared" si="1"/>
        <v>80%</v>
      </c>
      <c r="AA25" s="107" t="s">
        <v>84</v>
      </c>
      <c r="AB25" s="109"/>
      <c r="AC25" s="9" t="str">
        <f>IF(AA25&lt;=" "," ",IF(AA25='TABLAS DE CRITERIOS'!$F$5,"Leve",IF(AA25='TABLAS DE CRITERIOS'!$F$6,"Menor",IF(FORMATO!AA25='TABLAS DE CRITERIOS'!$F$7,"Moderado",IF(FORMATO!AA25='TABLAS DE CRITERIOS'!$F$8,"Mayor",IF(AA25='TABLAS DE CRITERIOS'!$F$9,"Catastrófico"))))))</f>
        <v>Catastrófico</v>
      </c>
      <c r="AD25" s="8" t="str">
        <f t="shared" si="2"/>
        <v>100%</v>
      </c>
      <c r="AE25" s="120" t="str">
        <f t="shared" si="3"/>
        <v>Extremo</v>
      </c>
      <c r="AF25" s="109"/>
      <c r="AG25" s="107" t="s">
        <v>142</v>
      </c>
      <c r="AH25" s="108"/>
      <c r="AI25" s="108"/>
      <c r="AJ25" s="109"/>
      <c r="AK25" s="10" t="s">
        <v>67</v>
      </c>
      <c r="AL25" s="10" t="s">
        <v>68</v>
      </c>
      <c r="AM25" s="12" t="str">
        <f t="shared" si="4"/>
        <v>20%</v>
      </c>
      <c r="AN25" s="10" t="s">
        <v>69</v>
      </c>
      <c r="AO25" s="10" t="s">
        <v>70</v>
      </c>
      <c r="AP25" s="10" t="s">
        <v>71</v>
      </c>
      <c r="AQ25" s="120" t="str">
        <f t="shared" si="5"/>
        <v>IMPACTO</v>
      </c>
      <c r="AR25" s="108"/>
      <c r="AS25" s="109"/>
      <c r="AT25" s="13" t="str">
        <f t="shared" si="6"/>
        <v>Muy Alta</v>
      </c>
      <c r="AU25" s="13" t="str">
        <f t="shared" si="7"/>
        <v>80%</v>
      </c>
      <c r="AV25" s="8" t="str">
        <f t="shared" si="8"/>
        <v>Leve</v>
      </c>
      <c r="AW25" s="13">
        <f t="shared" si="9"/>
        <v>0.8</v>
      </c>
      <c r="AX25" s="120" t="str">
        <f t="shared" si="10"/>
        <v>Alto</v>
      </c>
      <c r="AY25" s="109"/>
      <c r="AZ25" s="10" t="s">
        <v>72</v>
      </c>
      <c r="BA25" s="110" t="s">
        <v>143</v>
      </c>
      <c r="BB25" s="108"/>
      <c r="BC25" s="108"/>
      <c r="BD25" s="109"/>
      <c r="BE25" s="131">
        <v>44935</v>
      </c>
      <c r="BF25" s="108"/>
      <c r="BG25" s="109"/>
      <c r="BH25" s="131">
        <v>45300</v>
      </c>
      <c r="BI25" s="108"/>
      <c r="BJ25" s="109"/>
      <c r="BK25" s="107" t="s">
        <v>144</v>
      </c>
      <c r="BL25" s="108"/>
      <c r="BM25" s="108"/>
      <c r="BN25" s="109"/>
      <c r="BO25" s="107" t="s">
        <v>145</v>
      </c>
      <c r="BP25" s="108"/>
      <c r="BQ25" s="108"/>
      <c r="BR25" s="109"/>
      <c r="BS25" s="107"/>
      <c r="BT25" s="108"/>
      <c r="BU25" s="109"/>
      <c r="BV25" s="107"/>
      <c r="BW25" s="108"/>
      <c r="BX25" s="109"/>
      <c r="BY25" s="107" t="s">
        <v>146</v>
      </c>
      <c r="BZ25" s="108"/>
      <c r="CA25" s="109"/>
      <c r="CB25" s="107"/>
      <c r="CC25" s="108"/>
      <c r="CD25" s="109"/>
    </row>
    <row r="26" spans="1:82" ht="109.5" customHeight="1" x14ac:dyDescent="0.25">
      <c r="A26" s="6"/>
      <c r="B26" s="14" t="s">
        <v>147</v>
      </c>
      <c r="C26" s="107" t="s">
        <v>58</v>
      </c>
      <c r="D26" s="108"/>
      <c r="E26" s="109"/>
      <c r="F26" s="107" t="s">
        <v>59</v>
      </c>
      <c r="G26" s="108"/>
      <c r="H26" s="108"/>
      <c r="I26" s="109"/>
      <c r="J26" s="107" t="s">
        <v>148</v>
      </c>
      <c r="K26" s="108"/>
      <c r="L26" s="109"/>
      <c r="M26" s="107" t="s">
        <v>61</v>
      </c>
      <c r="N26" s="108"/>
      <c r="O26" s="109"/>
      <c r="P26" s="110" t="s">
        <v>149</v>
      </c>
      <c r="Q26" s="108"/>
      <c r="R26" s="108"/>
      <c r="S26" s="109"/>
      <c r="T26" s="107" t="s">
        <v>150</v>
      </c>
      <c r="U26" s="108"/>
      <c r="V26" s="109"/>
      <c r="W26" s="107" t="s">
        <v>64</v>
      </c>
      <c r="X26" s="109"/>
      <c r="Y26" s="8" t="str">
        <f t="shared" si="0"/>
        <v>Media</v>
      </c>
      <c r="Z26" s="8" t="str">
        <f t="shared" si="1"/>
        <v>60%</v>
      </c>
      <c r="AA26" s="107" t="s">
        <v>65</v>
      </c>
      <c r="AB26" s="109"/>
      <c r="AC26" s="9" t="str">
        <f>IF(AA26&lt;=" "," ",IF(AA26='TABLAS DE CRITERIOS'!$F$5,"Leve",IF(AA26='TABLAS DE CRITERIOS'!$F$6,"Menor",IF(FORMATO!AA26='TABLAS DE CRITERIOS'!$F$7,"Moderado",IF(FORMATO!AA26='TABLAS DE CRITERIOS'!$F$8,"Mayor",IF(AA26='TABLAS DE CRITERIOS'!$F$9,"Catastrófico"))))))</f>
        <v>Leve</v>
      </c>
      <c r="AD26" s="8" t="str">
        <f t="shared" si="2"/>
        <v>20%</v>
      </c>
      <c r="AE26" s="120" t="str">
        <f t="shared" si="3"/>
        <v>Moderado</v>
      </c>
      <c r="AF26" s="109"/>
      <c r="AG26" s="110" t="s">
        <v>151</v>
      </c>
      <c r="AH26" s="108"/>
      <c r="AI26" s="108"/>
      <c r="AJ26" s="109"/>
      <c r="AK26" s="10" t="s">
        <v>67</v>
      </c>
      <c r="AL26" s="10" t="s">
        <v>68</v>
      </c>
      <c r="AM26" s="12" t="str">
        <f t="shared" si="4"/>
        <v>20%</v>
      </c>
      <c r="AN26" s="10" t="s">
        <v>69</v>
      </c>
      <c r="AO26" s="10" t="s">
        <v>70</v>
      </c>
      <c r="AP26" s="10" t="s">
        <v>71</v>
      </c>
      <c r="AQ26" s="120" t="str">
        <f t="shared" si="5"/>
        <v>IMPACTO</v>
      </c>
      <c r="AR26" s="108"/>
      <c r="AS26" s="109"/>
      <c r="AT26" s="13" t="str">
        <f t="shared" si="6"/>
        <v>Muy Alta</v>
      </c>
      <c r="AU26" s="13" t="str">
        <f t="shared" si="7"/>
        <v>60%</v>
      </c>
      <c r="AV26" s="8" t="str">
        <f t="shared" si="8"/>
        <v>Leve</v>
      </c>
      <c r="AW26" s="13">
        <f t="shared" si="9"/>
        <v>0.16</v>
      </c>
      <c r="AX26" s="120" t="str">
        <f t="shared" si="10"/>
        <v>Alto</v>
      </c>
      <c r="AY26" s="109"/>
      <c r="AZ26" s="10" t="s">
        <v>72</v>
      </c>
      <c r="BA26" s="110" t="s">
        <v>152</v>
      </c>
      <c r="BB26" s="108"/>
      <c r="BC26" s="108"/>
      <c r="BD26" s="109"/>
      <c r="BE26" s="131">
        <v>44936</v>
      </c>
      <c r="BF26" s="108"/>
      <c r="BG26" s="109"/>
      <c r="BH26" s="131">
        <v>45301</v>
      </c>
      <c r="BI26" s="108"/>
      <c r="BJ26" s="109"/>
      <c r="BK26" s="107" t="s">
        <v>153</v>
      </c>
      <c r="BL26" s="108"/>
      <c r="BM26" s="108"/>
      <c r="BN26" s="109"/>
      <c r="BO26" s="107" t="s">
        <v>154</v>
      </c>
      <c r="BP26" s="108"/>
      <c r="BQ26" s="108"/>
      <c r="BR26" s="109"/>
      <c r="BS26" s="107"/>
      <c r="BT26" s="108"/>
      <c r="BU26" s="109"/>
      <c r="BV26" s="107"/>
      <c r="BW26" s="108"/>
      <c r="BX26" s="109"/>
      <c r="BY26" s="107" t="s">
        <v>76</v>
      </c>
      <c r="BZ26" s="108"/>
      <c r="CA26" s="109"/>
      <c r="CB26" s="107"/>
      <c r="CC26" s="108"/>
      <c r="CD26" s="109"/>
    </row>
    <row r="27" spans="1:82" ht="79.5" customHeight="1" x14ac:dyDescent="0.25">
      <c r="A27" s="6"/>
      <c r="B27" s="15" t="s">
        <v>155</v>
      </c>
      <c r="C27" s="133" t="s">
        <v>58</v>
      </c>
      <c r="D27" s="126"/>
      <c r="E27" s="115"/>
      <c r="F27" s="133" t="s">
        <v>59</v>
      </c>
      <c r="G27" s="126"/>
      <c r="H27" s="126"/>
      <c r="I27" s="115"/>
      <c r="J27" s="133" t="s">
        <v>156</v>
      </c>
      <c r="K27" s="126"/>
      <c r="L27" s="115"/>
      <c r="M27" s="133" t="s">
        <v>80</v>
      </c>
      <c r="N27" s="126"/>
      <c r="O27" s="115"/>
      <c r="P27" s="134" t="s">
        <v>157</v>
      </c>
      <c r="Q27" s="126"/>
      <c r="R27" s="126"/>
      <c r="S27" s="115"/>
      <c r="T27" s="133" t="s">
        <v>150</v>
      </c>
      <c r="U27" s="126"/>
      <c r="V27" s="115"/>
      <c r="W27" s="133" t="s">
        <v>64</v>
      </c>
      <c r="X27" s="115"/>
      <c r="Y27" s="16" t="str">
        <f t="shared" si="0"/>
        <v>Media</v>
      </c>
      <c r="Z27" s="16" t="str">
        <f t="shared" si="1"/>
        <v>60%</v>
      </c>
      <c r="AA27" s="133" t="s">
        <v>65</v>
      </c>
      <c r="AB27" s="115"/>
      <c r="AC27" s="17" t="str">
        <f>IF(AA27&lt;=" "," ",IF(AA27='TABLAS DE CRITERIOS'!$F$5,"Leve",IF(AA27='TABLAS DE CRITERIOS'!$F$6,"Menor",IF(FORMATO!AA27='TABLAS DE CRITERIOS'!$F$7,"Moderado",IF(FORMATO!AA27='TABLAS DE CRITERIOS'!$F$8,"Mayor",IF(AA27='TABLAS DE CRITERIOS'!$F$9,"Catastrófico"))))))</f>
        <v>Leve</v>
      </c>
      <c r="AD27" s="16" t="str">
        <f t="shared" si="2"/>
        <v>20%</v>
      </c>
      <c r="AE27" s="135" t="str">
        <f t="shared" si="3"/>
        <v>Moderado</v>
      </c>
      <c r="AF27" s="115"/>
      <c r="AG27" s="133" t="s">
        <v>158</v>
      </c>
      <c r="AH27" s="126"/>
      <c r="AI27" s="126"/>
      <c r="AJ27" s="115"/>
      <c r="AK27" s="18" t="s">
        <v>67</v>
      </c>
      <c r="AL27" s="18" t="s">
        <v>68</v>
      </c>
      <c r="AM27" s="19" t="str">
        <f t="shared" si="4"/>
        <v>20%</v>
      </c>
      <c r="AN27" s="18" t="s">
        <v>69</v>
      </c>
      <c r="AO27" s="18" t="s">
        <v>70</v>
      </c>
      <c r="AP27" s="18" t="s">
        <v>71</v>
      </c>
      <c r="AQ27" s="135" t="str">
        <f t="shared" si="5"/>
        <v>IMPACTO</v>
      </c>
      <c r="AR27" s="126"/>
      <c r="AS27" s="115"/>
      <c r="AT27" s="20" t="str">
        <f t="shared" si="6"/>
        <v>Muy Alta</v>
      </c>
      <c r="AU27" s="20" t="str">
        <f t="shared" si="7"/>
        <v>60%</v>
      </c>
      <c r="AV27" s="16" t="str">
        <f t="shared" si="8"/>
        <v>Leve</v>
      </c>
      <c r="AW27" s="20">
        <f t="shared" si="9"/>
        <v>0.16</v>
      </c>
      <c r="AX27" s="135" t="str">
        <f t="shared" si="10"/>
        <v>Alto</v>
      </c>
      <c r="AY27" s="115"/>
      <c r="AZ27" s="18" t="s">
        <v>72</v>
      </c>
      <c r="BA27" s="134" t="s">
        <v>159</v>
      </c>
      <c r="BB27" s="126"/>
      <c r="BC27" s="126"/>
      <c r="BD27" s="115"/>
      <c r="BE27" s="132">
        <v>44937</v>
      </c>
      <c r="BF27" s="126"/>
      <c r="BG27" s="115"/>
      <c r="BH27" s="132">
        <v>45302</v>
      </c>
      <c r="BI27" s="126"/>
      <c r="BJ27" s="115"/>
      <c r="BK27" s="133" t="s">
        <v>160</v>
      </c>
      <c r="BL27" s="126"/>
      <c r="BM27" s="126"/>
      <c r="BN27" s="115"/>
      <c r="BO27" s="133" t="s">
        <v>123</v>
      </c>
      <c r="BP27" s="126"/>
      <c r="BQ27" s="126"/>
      <c r="BR27" s="115"/>
      <c r="BS27" s="133"/>
      <c r="BT27" s="126"/>
      <c r="BU27" s="115"/>
      <c r="BV27" s="133"/>
      <c r="BW27" s="126"/>
      <c r="BX27" s="115"/>
      <c r="BY27" s="107" t="s">
        <v>76</v>
      </c>
      <c r="BZ27" s="108"/>
      <c r="CA27" s="109"/>
      <c r="CB27" s="133"/>
      <c r="CC27" s="126"/>
      <c r="CD27" s="115"/>
    </row>
    <row r="28" spans="1:82" ht="79.5" customHeight="1" x14ac:dyDescent="0.25">
      <c r="A28" s="6"/>
      <c r="B28" s="14" t="s">
        <v>161</v>
      </c>
      <c r="C28" s="107" t="s">
        <v>58</v>
      </c>
      <c r="D28" s="108"/>
      <c r="E28" s="109"/>
      <c r="F28" s="107" t="s">
        <v>59</v>
      </c>
      <c r="G28" s="108"/>
      <c r="H28" s="108"/>
      <c r="I28" s="109"/>
      <c r="J28" s="107" t="s">
        <v>162</v>
      </c>
      <c r="K28" s="108"/>
      <c r="L28" s="109"/>
      <c r="M28" s="107" t="s">
        <v>80</v>
      </c>
      <c r="N28" s="108"/>
      <c r="O28" s="109"/>
      <c r="P28" s="138" t="s">
        <v>163</v>
      </c>
      <c r="Q28" s="108"/>
      <c r="R28" s="108"/>
      <c r="S28" s="109"/>
      <c r="T28" s="107" t="s">
        <v>150</v>
      </c>
      <c r="U28" s="108"/>
      <c r="V28" s="109"/>
      <c r="W28" s="107" t="s">
        <v>64</v>
      </c>
      <c r="X28" s="109"/>
      <c r="Y28" s="16" t="str">
        <f t="shared" si="0"/>
        <v>Media</v>
      </c>
      <c r="Z28" s="16" t="str">
        <f t="shared" si="1"/>
        <v>60%</v>
      </c>
      <c r="AA28" s="107" t="s">
        <v>118</v>
      </c>
      <c r="AB28" s="109"/>
      <c r="AC28" s="17" t="str">
        <f>IF(AA28&lt;=" "," ",IF(AA28='TABLAS DE CRITERIOS'!$F$5,"Leve",IF(AA28='TABLAS DE CRITERIOS'!$F$6,"Menor",IF(FORMATO!AA28='TABLAS DE CRITERIOS'!$F$7,"Moderado",IF(FORMATO!AA28='TABLAS DE CRITERIOS'!$F$8,"Mayor",IF(AA28='TABLAS DE CRITERIOS'!$F$9,"Catastrófico"))))))</f>
        <v>Menor</v>
      </c>
      <c r="AD28" s="16" t="str">
        <f t="shared" si="2"/>
        <v>40%</v>
      </c>
      <c r="AE28" s="135" t="str">
        <f t="shared" si="3"/>
        <v>Moderado</v>
      </c>
      <c r="AF28" s="115"/>
      <c r="AG28" s="110" t="s">
        <v>164</v>
      </c>
      <c r="AH28" s="108"/>
      <c r="AI28" s="108"/>
      <c r="AJ28" s="109"/>
      <c r="AK28" s="10" t="s">
        <v>86</v>
      </c>
      <c r="AL28" s="18" t="s">
        <v>68</v>
      </c>
      <c r="AM28" s="19" t="str">
        <f t="shared" si="4"/>
        <v>40%</v>
      </c>
      <c r="AN28" s="10" t="s">
        <v>69</v>
      </c>
      <c r="AO28" s="18" t="s">
        <v>70</v>
      </c>
      <c r="AP28" s="18" t="s">
        <v>71</v>
      </c>
      <c r="AQ28" s="135" t="str">
        <f t="shared" si="5"/>
        <v>PROBABILIDAD</v>
      </c>
      <c r="AR28" s="126"/>
      <c r="AS28" s="115"/>
      <c r="AT28" s="20" t="str">
        <f t="shared" si="6"/>
        <v>Baja</v>
      </c>
      <c r="AU28" s="20">
        <f t="shared" si="7"/>
        <v>0.36</v>
      </c>
      <c r="AV28" s="16" t="str">
        <f t="shared" si="8"/>
        <v>Menor</v>
      </c>
      <c r="AW28" s="20" t="str">
        <f t="shared" si="9"/>
        <v>40%</v>
      </c>
      <c r="AX28" s="135" t="str">
        <f t="shared" si="10"/>
        <v>Moderado</v>
      </c>
      <c r="AY28" s="115"/>
      <c r="AZ28" s="10" t="s">
        <v>88</v>
      </c>
      <c r="BA28" s="110" t="s">
        <v>165</v>
      </c>
      <c r="BB28" s="108"/>
      <c r="BC28" s="108"/>
      <c r="BD28" s="109"/>
      <c r="BE28" s="131">
        <v>44938</v>
      </c>
      <c r="BF28" s="108"/>
      <c r="BG28" s="109"/>
      <c r="BH28" s="131">
        <v>45303</v>
      </c>
      <c r="BI28" s="108"/>
      <c r="BJ28" s="109"/>
      <c r="BK28" s="107" t="s">
        <v>166</v>
      </c>
      <c r="BL28" s="108"/>
      <c r="BM28" s="108"/>
      <c r="BN28" s="109"/>
      <c r="BO28" s="107" t="s">
        <v>167</v>
      </c>
      <c r="BP28" s="108"/>
      <c r="BQ28" s="108"/>
      <c r="BR28" s="109"/>
      <c r="BS28" s="107"/>
      <c r="BT28" s="108"/>
      <c r="BU28" s="109"/>
      <c r="BV28" s="107"/>
      <c r="BW28" s="108"/>
      <c r="BX28" s="109"/>
      <c r="BY28" s="107" t="s">
        <v>168</v>
      </c>
      <c r="BZ28" s="108"/>
      <c r="CA28" s="109"/>
      <c r="CB28" s="107"/>
      <c r="CC28" s="108"/>
      <c r="CD28" s="109"/>
    </row>
    <row r="29" spans="1:82" ht="79.5" customHeight="1" x14ac:dyDescent="0.25">
      <c r="A29" s="6"/>
      <c r="B29" s="14" t="s">
        <v>169</v>
      </c>
      <c r="C29" s="107" t="s">
        <v>58</v>
      </c>
      <c r="D29" s="108"/>
      <c r="E29" s="109"/>
      <c r="F29" s="107" t="s">
        <v>59</v>
      </c>
      <c r="G29" s="108"/>
      <c r="H29" s="108"/>
      <c r="I29" s="109"/>
      <c r="J29" s="107" t="s">
        <v>170</v>
      </c>
      <c r="K29" s="108"/>
      <c r="L29" s="109"/>
      <c r="M29" s="107" t="s">
        <v>61</v>
      </c>
      <c r="N29" s="108"/>
      <c r="O29" s="109"/>
      <c r="P29" s="110" t="s">
        <v>171</v>
      </c>
      <c r="Q29" s="108"/>
      <c r="R29" s="108"/>
      <c r="S29" s="109"/>
      <c r="T29" s="107" t="s">
        <v>150</v>
      </c>
      <c r="U29" s="108"/>
      <c r="V29" s="109"/>
      <c r="W29" s="107" t="s">
        <v>64</v>
      </c>
      <c r="X29" s="109"/>
      <c r="Y29" s="16" t="str">
        <f t="shared" si="0"/>
        <v>Media</v>
      </c>
      <c r="Z29" s="16" t="str">
        <f t="shared" si="1"/>
        <v>60%</v>
      </c>
      <c r="AA29" s="107" t="s">
        <v>65</v>
      </c>
      <c r="AB29" s="109"/>
      <c r="AC29" s="17" t="str">
        <f>IF(AA29&lt;=" "," ",IF(AA29='TABLAS DE CRITERIOS'!$F$5,"Leve",IF(AA29='TABLAS DE CRITERIOS'!$F$6,"Menor",IF(FORMATO!AA29='TABLAS DE CRITERIOS'!$F$7,"Moderado",IF(FORMATO!AA29='TABLAS DE CRITERIOS'!$F$8,"Mayor",IF(AA29='TABLAS DE CRITERIOS'!$F$9,"Catastrófico"))))))</f>
        <v>Leve</v>
      </c>
      <c r="AD29" s="16" t="str">
        <f t="shared" si="2"/>
        <v>20%</v>
      </c>
      <c r="AE29" s="135" t="str">
        <f t="shared" si="3"/>
        <v>Moderado</v>
      </c>
      <c r="AF29" s="115"/>
      <c r="AG29" s="110" t="s">
        <v>172</v>
      </c>
      <c r="AH29" s="108"/>
      <c r="AI29" s="108"/>
      <c r="AJ29" s="109"/>
      <c r="AK29" s="10" t="s">
        <v>67</v>
      </c>
      <c r="AL29" s="18" t="s">
        <v>68</v>
      </c>
      <c r="AM29" s="19" t="str">
        <f t="shared" si="4"/>
        <v>20%</v>
      </c>
      <c r="AN29" s="10" t="s">
        <v>69</v>
      </c>
      <c r="AO29" s="18" t="s">
        <v>70</v>
      </c>
      <c r="AP29" s="18" t="s">
        <v>71</v>
      </c>
      <c r="AQ29" s="135" t="str">
        <f t="shared" si="5"/>
        <v>IMPACTO</v>
      </c>
      <c r="AR29" s="126"/>
      <c r="AS29" s="115"/>
      <c r="AT29" s="20" t="str">
        <f t="shared" si="6"/>
        <v>Muy Alta</v>
      </c>
      <c r="AU29" s="20" t="str">
        <f t="shared" si="7"/>
        <v>60%</v>
      </c>
      <c r="AV29" s="16" t="str">
        <f t="shared" si="8"/>
        <v>Leve</v>
      </c>
      <c r="AW29" s="20">
        <f t="shared" si="9"/>
        <v>0.16</v>
      </c>
      <c r="AX29" s="135" t="str">
        <f t="shared" si="10"/>
        <v>Alto</v>
      </c>
      <c r="AY29" s="115"/>
      <c r="AZ29" s="10" t="s">
        <v>72</v>
      </c>
      <c r="BA29" s="110" t="s">
        <v>173</v>
      </c>
      <c r="BB29" s="108"/>
      <c r="BC29" s="108"/>
      <c r="BD29" s="109"/>
      <c r="BE29" s="131">
        <v>44939</v>
      </c>
      <c r="BF29" s="108"/>
      <c r="BG29" s="109"/>
      <c r="BH29" s="131">
        <v>45304</v>
      </c>
      <c r="BI29" s="108"/>
      <c r="BJ29" s="109"/>
      <c r="BK29" s="107" t="s">
        <v>174</v>
      </c>
      <c r="BL29" s="108"/>
      <c r="BM29" s="108"/>
      <c r="BN29" s="109"/>
      <c r="BO29" s="107" t="s">
        <v>175</v>
      </c>
      <c r="BP29" s="108"/>
      <c r="BQ29" s="108"/>
      <c r="BR29" s="109"/>
      <c r="BS29" s="107"/>
      <c r="BT29" s="108"/>
      <c r="BU29" s="109"/>
      <c r="BV29" s="107"/>
      <c r="BW29" s="108"/>
      <c r="BX29" s="109"/>
      <c r="BY29" s="107" t="s">
        <v>168</v>
      </c>
      <c r="BZ29" s="108"/>
      <c r="CA29" s="109"/>
      <c r="CB29" s="107"/>
      <c r="CC29" s="108"/>
      <c r="CD29" s="109"/>
    </row>
    <row r="30" spans="1:82" ht="112.5" customHeight="1" x14ac:dyDescent="0.25">
      <c r="A30" s="6"/>
      <c r="B30" s="14" t="s">
        <v>176</v>
      </c>
      <c r="C30" s="107" t="s">
        <v>58</v>
      </c>
      <c r="D30" s="108"/>
      <c r="E30" s="109"/>
      <c r="F30" s="107" t="s">
        <v>59</v>
      </c>
      <c r="G30" s="108"/>
      <c r="H30" s="108"/>
      <c r="I30" s="109"/>
      <c r="J30" s="107" t="s">
        <v>177</v>
      </c>
      <c r="K30" s="108"/>
      <c r="L30" s="109"/>
      <c r="M30" s="107" t="s">
        <v>80</v>
      </c>
      <c r="N30" s="108"/>
      <c r="O30" s="109"/>
      <c r="P30" s="110" t="s">
        <v>178</v>
      </c>
      <c r="Q30" s="108"/>
      <c r="R30" s="108"/>
      <c r="S30" s="109"/>
      <c r="T30" s="107" t="s">
        <v>150</v>
      </c>
      <c r="U30" s="108"/>
      <c r="V30" s="109"/>
      <c r="W30" s="107" t="s">
        <v>179</v>
      </c>
      <c r="X30" s="109"/>
      <c r="Y30" s="16" t="str">
        <f t="shared" si="0"/>
        <v>Muy Baja</v>
      </c>
      <c r="Z30" s="16" t="str">
        <f t="shared" si="1"/>
        <v>20%</v>
      </c>
      <c r="AA30" s="107" t="s">
        <v>118</v>
      </c>
      <c r="AB30" s="109"/>
      <c r="AC30" s="17" t="str">
        <f>IF(AA30&lt;=" "," ",IF(AA30='TABLAS DE CRITERIOS'!$F$5,"Leve",IF(AA30='TABLAS DE CRITERIOS'!$F$6,"Menor",IF(FORMATO!AA30='TABLAS DE CRITERIOS'!$F$7,"Moderado",IF(FORMATO!AA30='TABLAS DE CRITERIOS'!$F$8,"Mayor",IF(AA30='TABLAS DE CRITERIOS'!$F$9,"Catastrófico"))))))</f>
        <v>Menor</v>
      </c>
      <c r="AD30" s="16" t="str">
        <f t="shared" si="2"/>
        <v>40%</v>
      </c>
      <c r="AE30" s="135" t="str">
        <f t="shared" si="3"/>
        <v>Bajo</v>
      </c>
      <c r="AF30" s="115"/>
      <c r="AG30" s="110" t="s">
        <v>180</v>
      </c>
      <c r="AH30" s="108"/>
      <c r="AI30" s="108"/>
      <c r="AJ30" s="109"/>
      <c r="AK30" s="10" t="s">
        <v>67</v>
      </c>
      <c r="AL30" s="18" t="s">
        <v>68</v>
      </c>
      <c r="AM30" s="19" t="str">
        <f t="shared" si="4"/>
        <v>20%</v>
      </c>
      <c r="AN30" s="10" t="s">
        <v>69</v>
      </c>
      <c r="AO30" s="18" t="s">
        <v>70</v>
      </c>
      <c r="AP30" s="18" t="s">
        <v>71</v>
      </c>
      <c r="AQ30" s="135" t="str">
        <f t="shared" si="5"/>
        <v>IMPACTO</v>
      </c>
      <c r="AR30" s="126"/>
      <c r="AS30" s="115"/>
      <c r="AT30" s="20" t="str">
        <f t="shared" si="6"/>
        <v>Muy Alta</v>
      </c>
      <c r="AU30" s="20" t="str">
        <f t="shared" si="7"/>
        <v>20%</v>
      </c>
      <c r="AV30" s="16" t="str">
        <f t="shared" si="8"/>
        <v>Leve</v>
      </c>
      <c r="AW30" s="20">
        <f t="shared" si="9"/>
        <v>0.32</v>
      </c>
      <c r="AX30" s="135" t="str">
        <f t="shared" si="10"/>
        <v>Alto</v>
      </c>
      <c r="AY30" s="115"/>
      <c r="AZ30" s="10" t="s">
        <v>72</v>
      </c>
      <c r="BA30" s="110" t="s">
        <v>181</v>
      </c>
      <c r="BB30" s="108"/>
      <c r="BC30" s="108"/>
      <c r="BD30" s="109"/>
      <c r="BE30" s="131">
        <v>44940</v>
      </c>
      <c r="BF30" s="108"/>
      <c r="BG30" s="109"/>
      <c r="BH30" s="131">
        <v>45305</v>
      </c>
      <c r="BI30" s="108"/>
      <c r="BJ30" s="109"/>
      <c r="BK30" s="110" t="s">
        <v>182</v>
      </c>
      <c r="BL30" s="108"/>
      <c r="BM30" s="108"/>
      <c r="BN30" s="109"/>
      <c r="BO30" s="107" t="s">
        <v>183</v>
      </c>
      <c r="BP30" s="108"/>
      <c r="BQ30" s="108"/>
      <c r="BR30" s="109"/>
      <c r="BS30" s="107"/>
      <c r="BT30" s="108"/>
      <c r="BU30" s="109"/>
      <c r="BV30" s="107"/>
      <c r="BW30" s="108"/>
      <c r="BX30" s="109"/>
      <c r="BY30" s="107" t="s">
        <v>184</v>
      </c>
      <c r="BZ30" s="108"/>
      <c r="CA30" s="109"/>
      <c r="CB30" s="107"/>
      <c r="CC30" s="108"/>
      <c r="CD30" s="109"/>
    </row>
    <row r="31" spans="1:82" ht="79.5" customHeight="1" x14ac:dyDescent="0.25">
      <c r="A31" s="6"/>
      <c r="B31" s="15" t="s">
        <v>185</v>
      </c>
      <c r="C31" s="133" t="s">
        <v>58</v>
      </c>
      <c r="D31" s="126"/>
      <c r="E31" s="115"/>
      <c r="F31" s="133" t="s">
        <v>59</v>
      </c>
      <c r="G31" s="126"/>
      <c r="H31" s="126"/>
      <c r="I31" s="115"/>
      <c r="J31" s="133" t="s">
        <v>186</v>
      </c>
      <c r="K31" s="126"/>
      <c r="L31" s="115"/>
      <c r="M31" s="133" t="s">
        <v>61</v>
      </c>
      <c r="N31" s="126"/>
      <c r="O31" s="115"/>
      <c r="P31" s="134" t="s">
        <v>187</v>
      </c>
      <c r="Q31" s="126"/>
      <c r="R31" s="126"/>
      <c r="S31" s="115"/>
      <c r="T31" s="133" t="s">
        <v>150</v>
      </c>
      <c r="U31" s="126"/>
      <c r="V31" s="115"/>
      <c r="W31" s="133" t="s">
        <v>95</v>
      </c>
      <c r="X31" s="115"/>
      <c r="Y31" s="16" t="str">
        <f t="shared" si="0"/>
        <v>Alta</v>
      </c>
      <c r="Z31" s="16" t="str">
        <f t="shared" si="1"/>
        <v>80%</v>
      </c>
      <c r="AA31" s="133" t="s">
        <v>118</v>
      </c>
      <c r="AB31" s="115"/>
      <c r="AC31" s="17" t="str">
        <f>IF(AA31&lt;=" "," ",IF(AA31='TABLAS DE CRITERIOS'!$F$5,"Leve",IF(AA31='TABLAS DE CRITERIOS'!$F$6,"Menor",IF(FORMATO!AA31='TABLAS DE CRITERIOS'!$F$7,"Moderado",IF(FORMATO!AA31='TABLAS DE CRITERIOS'!$F$8,"Mayor",IF(AA31='TABLAS DE CRITERIOS'!$F$9,"Catastrófico"))))))</f>
        <v>Menor</v>
      </c>
      <c r="AD31" s="16" t="str">
        <f t="shared" si="2"/>
        <v>40%</v>
      </c>
      <c r="AE31" s="135" t="str">
        <f t="shared" si="3"/>
        <v>Moderado</v>
      </c>
      <c r="AF31" s="115"/>
      <c r="AG31" s="110" t="s">
        <v>188</v>
      </c>
      <c r="AH31" s="108"/>
      <c r="AI31" s="108"/>
      <c r="AJ31" s="109"/>
      <c r="AK31" s="18" t="s">
        <v>86</v>
      </c>
      <c r="AL31" s="18" t="s">
        <v>68</v>
      </c>
      <c r="AM31" s="19" t="str">
        <f t="shared" si="4"/>
        <v>40%</v>
      </c>
      <c r="AN31" s="18" t="s">
        <v>69</v>
      </c>
      <c r="AO31" s="18" t="s">
        <v>70</v>
      </c>
      <c r="AP31" s="18" t="s">
        <v>71</v>
      </c>
      <c r="AQ31" s="135" t="str">
        <f t="shared" si="5"/>
        <v>PROBABILIDAD</v>
      </c>
      <c r="AR31" s="126"/>
      <c r="AS31" s="115"/>
      <c r="AT31" s="20" t="str">
        <f t="shared" si="6"/>
        <v>Media</v>
      </c>
      <c r="AU31" s="20">
        <f t="shared" si="7"/>
        <v>0.48</v>
      </c>
      <c r="AV31" s="16" t="str">
        <f t="shared" si="8"/>
        <v>Menor</v>
      </c>
      <c r="AW31" s="20" t="str">
        <f t="shared" si="9"/>
        <v>40%</v>
      </c>
      <c r="AX31" s="135" t="str">
        <f t="shared" si="10"/>
        <v>Moderado</v>
      </c>
      <c r="AY31" s="115"/>
      <c r="AZ31" s="18" t="s">
        <v>88</v>
      </c>
      <c r="BA31" s="134" t="s">
        <v>189</v>
      </c>
      <c r="BB31" s="126"/>
      <c r="BC31" s="126"/>
      <c r="BD31" s="115"/>
      <c r="BE31" s="132">
        <v>44941</v>
      </c>
      <c r="BF31" s="126"/>
      <c r="BG31" s="115"/>
      <c r="BH31" s="132">
        <v>45306</v>
      </c>
      <c r="BI31" s="126"/>
      <c r="BJ31" s="115"/>
      <c r="BK31" s="133" t="s">
        <v>190</v>
      </c>
      <c r="BL31" s="126"/>
      <c r="BM31" s="126"/>
      <c r="BN31" s="115"/>
      <c r="BO31" s="133" t="s">
        <v>191</v>
      </c>
      <c r="BP31" s="126"/>
      <c r="BQ31" s="126"/>
      <c r="BR31" s="115"/>
      <c r="BS31" s="133"/>
      <c r="BT31" s="126"/>
      <c r="BU31" s="115"/>
      <c r="BV31" s="133"/>
      <c r="BW31" s="126"/>
      <c r="BX31" s="115"/>
      <c r="BY31" s="133" t="s">
        <v>184</v>
      </c>
      <c r="BZ31" s="126"/>
      <c r="CA31" s="115"/>
      <c r="CB31" s="133"/>
      <c r="CC31" s="126"/>
      <c r="CD31" s="115"/>
    </row>
    <row r="32" spans="1:82" ht="129.75" customHeight="1" x14ac:dyDescent="0.25">
      <c r="A32" s="6"/>
      <c r="B32" s="14" t="s">
        <v>192</v>
      </c>
      <c r="C32" s="107" t="s">
        <v>58</v>
      </c>
      <c r="D32" s="108"/>
      <c r="E32" s="109"/>
      <c r="F32" s="107" t="s">
        <v>59</v>
      </c>
      <c r="G32" s="108"/>
      <c r="H32" s="108"/>
      <c r="I32" s="109"/>
      <c r="J32" s="107" t="s">
        <v>193</v>
      </c>
      <c r="K32" s="108"/>
      <c r="L32" s="109"/>
      <c r="M32" s="107" t="s">
        <v>80</v>
      </c>
      <c r="N32" s="108"/>
      <c r="O32" s="109"/>
      <c r="P32" s="110" t="s">
        <v>194</v>
      </c>
      <c r="Q32" s="108"/>
      <c r="R32" s="108"/>
      <c r="S32" s="109"/>
      <c r="T32" s="107" t="s">
        <v>150</v>
      </c>
      <c r="U32" s="108"/>
      <c r="V32" s="109"/>
      <c r="W32" s="107" t="s">
        <v>64</v>
      </c>
      <c r="X32" s="109"/>
      <c r="Y32" s="8" t="str">
        <f t="shared" si="0"/>
        <v>Media</v>
      </c>
      <c r="Z32" s="8" t="str">
        <f t="shared" si="1"/>
        <v>60%</v>
      </c>
      <c r="AA32" s="107" t="s">
        <v>110</v>
      </c>
      <c r="AB32" s="109"/>
      <c r="AC32" s="9" t="str">
        <f>IF(AA32&lt;=" "," ",IF(AA32='TABLAS DE CRITERIOS'!$F$5,"Leve",IF(AA32='TABLAS DE CRITERIOS'!$F$6,"Menor",IF(FORMATO!AA32='TABLAS DE CRITERIOS'!$F$7,"Moderado",IF(FORMATO!AA32='TABLAS DE CRITERIOS'!$F$8,"Mayor",IF(AA32='TABLAS DE CRITERIOS'!$F$9,"Catastrófico"))))))</f>
        <v>Moderado</v>
      </c>
      <c r="AD32" s="8" t="str">
        <f t="shared" si="2"/>
        <v>60%</v>
      </c>
      <c r="AE32" s="120" t="str">
        <f t="shared" si="3"/>
        <v>Moderado</v>
      </c>
      <c r="AF32" s="109"/>
      <c r="AG32" s="110" t="s">
        <v>195</v>
      </c>
      <c r="AH32" s="108"/>
      <c r="AI32" s="108"/>
      <c r="AJ32" s="109"/>
      <c r="AK32" s="10" t="s">
        <v>67</v>
      </c>
      <c r="AL32" s="10" t="s">
        <v>68</v>
      </c>
      <c r="AM32" s="12" t="str">
        <f t="shared" si="4"/>
        <v>20%</v>
      </c>
      <c r="AN32" s="10" t="s">
        <v>69</v>
      </c>
      <c r="AO32" s="10" t="s">
        <v>70</v>
      </c>
      <c r="AP32" s="10" t="s">
        <v>71</v>
      </c>
      <c r="AQ32" s="120" t="str">
        <f t="shared" si="5"/>
        <v>IMPACTO</v>
      </c>
      <c r="AR32" s="108"/>
      <c r="AS32" s="109"/>
      <c r="AT32" s="13" t="str">
        <f t="shared" si="6"/>
        <v>Muy Alta</v>
      </c>
      <c r="AU32" s="13" t="str">
        <f t="shared" si="7"/>
        <v>60%</v>
      </c>
      <c r="AV32" s="8" t="str">
        <f t="shared" si="8"/>
        <v>Leve</v>
      </c>
      <c r="AW32" s="13">
        <f t="shared" si="9"/>
        <v>0.48</v>
      </c>
      <c r="AX32" s="120" t="str">
        <f t="shared" si="10"/>
        <v>Alto</v>
      </c>
      <c r="AY32" s="109"/>
      <c r="AZ32" s="10" t="s">
        <v>72</v>
      </c>
      <c r="BA32" s="110" t="s">
        <v>196</v>
      </c>
      <c r="BB32" s="108"/>
      <c r="BC32" s="108"/>
      <c r="BD32" s="109"/>
      <c r="BE32" s="131">
        <v>44942</v>
      </c>
      <c r="BF32" s="108"/>
      <c r="BG32" s="109"/>
      <c r="BH32" s="131">
        <v>45307</v>
      </c>
      <c r="BI32" s="108"/>
      <c r="BJ32" s="109"/>
      <c r="BK32" s="110" t="s">
        <v>197</v>
      </c>
      <c r="BL32" s="108"/>
      <c r="BM32" s="108"/>
      <c r="BN32" s="109"/>
      <c r="BO32" s="107" t="s">
        <v>198</v>
      </c>
      <c r="BP32" s="108"/>
      <c r="BQ32" s="108"/>
      <c r="BR32" s="109"/>
      <c r="BS32" s="107"/>
      <c r="BT32" s="108"/>
      <c r="BU32" s="109"/>
      <c r="BV32" s="107"/>
      <c r="BW32" s="108"/>
      <c r="BX32" s="109"/>
      <c r="BY32" s="107" t="s">
        <v>184</v>
      </c>
      <c r="BZ32" s="108"/>
      <c r="CA32" s="109"/>
      <c r="CB32" s="107"/>
      <c r="CC32" s="108"/>
      <c r="CD32" s="109"/>
    </row>
    <row r="33" spans="1:82" ht="155.25" customHeight="1" x14ac:dyDescent="0.25">
      <c r="A33" s="6"/>
      <c r="B33" s="14" t="s">
        <v>199</v>
      </c>
      <c r="C33" s="107" t="s">
        <v>58</v>
      </c>
      <c r="D33" s="108"/>
      <c r="E33" s="109"/>
      <c r="F33" s="107" t="s">
        <v>59</v>
      </c>
      <c r="G33" s="108"/>
      <c r="H33" s="108"/>
      <c r="I33" s="109"/>
      <c r="J33" s="107" t="s">
        <v>200</v>
      </c>
      <c r="K33" s="108"/>
      <c r="L33" s="109"/>
      <c r="M33" s="107" t="s">
        <v>61</v>
      </c>
      <c r="N33" s="108"/>
      <c r="O33" s="109"/>
      <c r="P33" s="110" t="s">
        <v>201</v>
      </c>
      <c r="Q33" s="108"/>
      <c r="R33" s="108"/>
      <c r="S33" s="109"/>
      <c r="T33" s="107" t="s">
        <v>150</v>
      </c>
      <c r="U33" s="108"/>
      <c r="V33" s="109"/>
      <c r="W33" s="107" t="s">
        <v>202</v>
      </c>
      <c r="X33" s="109"/>
      <c r="Y33" s="8" t="str">
        <f t="shared" si="0"/>
        <v>Muy Alta</v>
      </c>
      <c r="Z33" s="8" t="str">
        <f t="shared" si="1"/>
        <v>100%</v>
      </c>
      <c r="AA33" s="107" t="s">
        <v>65</v>
      </c>
      <c r="AB33" s="109"/>
      <c r="AC33" s="9" t="str">
        <f>IF(AA33&lt;=" "," ",IF(AA33='TABLAS DE CRITERIOS'!$F$5,"Leve",IF(AA33='TABLAS DE CRITERIOS'!$F$6,"Menor",IF(FORMATO!AA33='TABLAS DE CRITERIOS'!$F$7,"Moderado",IF(FORMATO!AA33='TABLAS DE CRITERIOS'!$F$8,"Mayor",IF(AA33='TABLAS DE CRITERIOS'!$F$9,"Catastrófico"))))))</f>
        <v>Leve</v>
      </c>
      <c r="AD33" s="8" t="str">
        <f t="shared" si="2"/>
        <v>20%</v>
      </c>
      <c r="AE33" s="120" t="str">
        <f t="shared" si="3"/>
        <v>Alto</v>
      </c>
      <c r="AF33" s="109"/>
      <c r="AG33" s="110" t="s">
        <v>203</v>
      </c>
      <c r="AH33" s="108"/>
      <c r="AI33" s="108"/>
      <c r="AJ33" s="109"/>
      <c r="AK33" s="10" t="s">
        <v>67</v>
      </c>
      <c r="AL33" s="10" t="s">
        <v>68</v>
      </c>
      <c r="AM33" s="12" t="str">
        <f t="shared" si="4"/>
        <v>20%</v>
      </c>
      <c r="AN33" s="10" t="s">
        <v>69</v>
      </c>
      <c r="AO33" s="10" t="s">
        <v>70</v>
      </c>
      <c r="AP33" s="10" t="s">
        <v>71</v>
      </c>
      <c r="AQ33" s="120" t="str">
        <f t="shared" si="5"/>
        <v>IMPACTO</v>
      </c>
      <c r="AR33" s="108"/>
      <c r="AS33" s="109"/>
      <c r="AT33" s="13" t="str">
        <f t="shared" si="6"/>
        <v>Muy Alta</v>
      </c>
      <c r="AU33" s="13" t="str">
        <f t="shared" si="7"/>
        <v>100%</v>
      </c>
      <c r="AV33" s="8" t="str">
        <f t="shared" si="8"/>
        <v>Leve</v>
      </c>
      <c r="AW33" s="13">
        <f t="shared" si="9"/>
        <v>0.16</v>
      </c>
      <c r="AX33" s="120" t="str">
        <f t="shared" si="10"/>
        <v>Alto</v>
      </c>
      <c r="AY33" s="109"/>
      <c r="AZ33" s="10" t="s">
        <v>72</v>
      </c>
      <c r="BA33" s="110" t="s">
        <v>204</v>
      </c>
      <c r="BB33" s="108"/>
      <c r="BC33" s="108"/>
      <c r="BD33" s="109"/>
      <c r="BE33" s="131">
        <v>44943</v>
      </c>
      <c r="BF33" s="108"/>
      <c r="BG33" s="109"/>
      <c r="BH33" s="131">
        <v>45308</v>
      </c>
      <c r="BI33" s="108"/>
      <c r="BJ33" s="109"/>
      <c r="BK33" s="110" t="s">
        <v>205</v>
      </c>
      <c r="BL33" s="108"/>
      <c r="BM33" s="108"/>
      <c r="BN33" s="109"/>
      <c r="BO33" s="136" t="s">
        <v>206</v>
      </c>
      <c r="BP33" s="128"/>
      <c r="BQ33" s="128"/>
      <c r="BR33" s="119"/>
      <c r="BS33" s="107"/>
      <c r="BT33" s="108"/>
      <c r="BU33" s="109"/>
      <c r="BV33" s="107"/>
      <c r="BW33" s="108"/>
      <c r="BX33" s="109"/>
      <c r="BY33" s="136" t="s">
        <v>207</v>
      </c>
      <c r="BZ33" s="128"/>
      <c r="CA33" s="119"/>
      <c r="CB33" s="107"/>
      <c r="CC33" s="108"/>
      <c r="CD33" s="109"/>
    </row>
    <row r="34" spans="1:82" ht="12" customHeight="1" x14ac:dyDescent="0.25">
      <c r="A34" s="1"/>
      <c r="B34" s="1"/>
      <c r="C34" s="137"/>
      <c r="D34" s="127"/>
      <c r="E34" s="127"/>
      <c r="F34" s="1"/>
      <c r="G34" s="1"/>
      <c r="H34" s="1"/>
      <c r="I34" s="1"/>
      <c r="J34" s="1"/>
      <c r="K34" s="1"/>
      <c r="L34" s="1"/>
      <c r="M34" s="1"/>
      <c r="N34" s="1"/>
      <c r="O34" s="1"/>
      <c r="P34" s="137"/>
      <c r="Q34" s="127"/>
      <c r="R34" s="127"/>
      <c r="S34" s="127"/>
      <c r="T34" s="1"/>
      <c r="U34" s="1"/>
      <c r="V34" s="1"/>
      <c r="W34" s="137"/>
      <c r="X34" s="127"/>
      <c r="Y34" s="1"/>
      <c r="Z34" s="2"/>
      <c r="AA34" s="137"/>
      <c r="AB34" s="127"/>
      <c r="AC34" s="1"/>
      <c r="AD34" s="1"/>
      <c r="AE34" s="1"/>
      <c r="AF34" s="1"/>
      <c r="AG34" s="1"/>
      <c r="AH34" s="1"/>
      <c r="AI34" s="1"/>
      <c r="AJ34" s="1"/>
      <c r="AK34" s="1"/>
      <c r="AL34" s="1"/>
      <c r="AM34" s="1"/>
      <c r="AN34" s="1"/>
      <c r="AO34" s="1"/>
      <c r="AP34" s="1"/>
      <c r="AQ34" s="1"/>
      <c r="AR34" s="1"/>
      <c r="AS34" s="1"/>
      <c r="AT34" s="1"/>
      <c r="AU34" s="1"/>
      <c r="AV34" s="1"/>
      <c r="AW34" s="1"/>
      <c r="AX34" s="1"/>
      <c r="AY34" s="1"/>
      <c r="AZ34" s="1"/>
      <c r="BA34" s="137"/>
      <c r="BB34" s="127"/>
      <c r="BC34" s="127"/>
      <c r="BD34" s="127"/>
      <c r="BE34" s="137"/>
      <c r="BF34" s="127"/>
      <c r="BG34" s="127"/>
      <c r="BH34" s="137"/>
      <c r="BI34" s="127"/>
      <c r="BJ34" s="127"/>
      <c r="BK34" s="137"/>
      <c r="BL34" s="127"/>
      <c r="BM34" s="127"/>
      <c r="BN34" s="127"/>
      <c r="BO34" s="137"/>
      <c r="BP34" s="127"/>
      <c r="BQ34" s="127"/>
      <c r="BR34" s="127"/>
      <c r="BS34" s="137"/>
      <c r="BT34" s="127"/>
      <c r="BU34" s="127"/>
      <c r="BV34" s="137"/>
      <c r="BW34" s="127"/>
      <c r="BX34" s="127"/>
      <c r="BY34" s="137"/>
      <c r="BZ34" s="127"/>
      <c r="CA34" s="127"/>
      <c r="CB34" s="137"/>
      <c r="CC34" s="127"/>
      <c r="CD34" s="127"/>
    </row>
    <row r="35" spans="1:82" ht="12" customHeight="1" x14ac:dyDescent="0.25">
      <c r="A35" s="1"/>
      <c r="B35" s="1"/>
      <c r="C35" s="1"/>
      <c r="D35" s="1"/>
      <c r="E35" s="1"/>
      <c r="F35" s="1"/>
      <c r="G35" s="1"/>
      <c r="H35" s="1"/>
      <c r="I35" s="1"/>
      <c r="J35" s="1"/>
      <c r="K35" s="1"/>
      <c r="L35" s="1"/>
      <c r="M35" s="1"/>
      <c r="N35" s="1"/>
      <c r="O35" s="1"/>
      <c r="P35" s="1"/>
      <c r="Q35" s="1"/>
      <c r="R35" s="1"/>
      <c r="S35" s="1"/>
      <c r="T35" s="1"/>
      <c r="U35" s="1"/>
      <c r="V35" s="1"/>
      <c r="W35" s="1"/>
      <c r="X35" s="2"/>
      <c r="Y35" s="1"/>
      <c r="Z35" s="2"/>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37"/>
      <c r="BZ35" s="127"/>
      <c r="CA35" s="127"/>
      <c r="CB35" s="1"/>
      <c r="CC35" s="1"/>
      <c r="CD35" s="1"/>
    </row>
    <row r="36" spans="1:82" ht="12" customHeight="1" x14ac:dyDescent="0.25">
      <c r="A36" s="1"/>
      <c r="B36" s="1"/>
      <c r="C36" s="1"/>
      <c r="D36" s="1"/>
      <c r="E36" s="1"/>
      <c r="F36" s="1"/>
      <c r="G36" s="1"/>
      <c r="H36" s="1"/>
      <c r="I36" s="1"/>
      <c r="J36" s="1"/>
      <c r="K36" s="1"/>
      <c r="L36" s="1"/>
      <c r="M36" s="1"/>
      <c r="N36" s="1"/>
      <c r="O36" s="1"/>
      <c r="P36" s="1"/>
      <c r="Q36" s="1"/>
      <c r="R36" s="1"/>
      <c r="S36" s="1"/>
      <c r="T36" s="1"/>
      <c r="U36" s="1"/>
      <c r="V36" s="1"/>
      <c r="W36" s="1"/>
      <c r="X36" s="2"/>
      <c r="Y36" s="1"/>
      <c r="Z36" s="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ht="12" customHeight="1" x14ac:dyDescent="0.25">
      <c r="A37" s="1"/>
      <c r="B37" s="1"/>
      <c r="C37" s="1"/>
      <c r="D37" s="1"/>
      <c r="E37" s="1"/>
      <c r="F37" s="1"/>
      <c r="G37" s="1"/>
      <c r="H37" s="1"/>
      <c r="I37" s="1"/>
      <c r="J37" s="1"/>
      <c r="K37" s="1"/>
      <c r="L37" s="1"/>
      <c r="M37" s="1"/>
      <c r="N37" s="1"/>
      <c r="O37" s="1"/>
      <c r="P37" s="1"/>
      <c r="Q37" s="1"/>
      <c r="R37" s="1"/>
      <c r="S37" s="1"/>
      <c r="T37" s="1"/>
      <c r="U37" s="1"/>
      <c r="V37" s="1"/>
      <c r="W37" s="1"/>
      <c r="X37" s="2"/>
      <c r="Y37" s="1"/>
      <c r="Z37" s="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12" customHeight="1" x14ac:dyDescent="0.25">
      <c r="A38" s="1"/>
      <c r="B38" s="1"/>
      <c r="C38" s="1"/>
      <c r="D38" s="1"/>
      <c r="E38" s="1"/>
      <c r="F38" s="1"/>
      <c r="G38" s="1"/>
      <c r="H38" s="1"/>
      <c r="I38" s="1"/>
      <c r="J38" s="1"/>
      <c r="K38" s="1"/>
      <c r="L38" s="1"/>
      <c r="M38" s="1"/>
      <c r="N38" s="1"/>
      <c r="O38" s="1"/>
      <c r="P38" s="1"/>
      <c r="Q38" s="1"/>
      <c r="R38" s="1"/>
      <c r="S38" s="1"/>
      <c r="T38" s="1"/>
      <c r="U38" s="1"/>
      <c r="V38" s="1"/>
      <c r="W38" s="1"/>
      <c r="X38" s="2"/>
      <c r="Y38" s="1"/>
      <c r="Z38" s="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ht="12" customHeight="1" x14ac:dyDescent="0.25">
      <c r="A39" s="1"/>
      <c r="B39" s="1"/>
      <c r="C39" s="1"/>
      <c r="D39" s="1"/>
      <c r="E39" s="1"/>
      <c r="F39" s="1"/>
      <c r="G39" s="1"/>
      <c r="H39" s="1"/>
      <c r="I39" s="1"/>
      <c r="J39" s="1"/>
      <c r="K39" s="1"/>
      <c r="L39" s="1"/>
      <c r="M39" s="1"/>
      <c r="N39" s="1"/>
      <c r="O39" s="1"/>
      <c r="P39" s="1"/>
      <c r="Q39" s="1"/>
      <c r="R39" s="1"/>
      <c r="S39" s="1"/>
      <c r="T39" s="1"/>
      <c r="U39" s="1"/>
      <c r="V39" s="1"/>
      <c r="W39" s="1"/>
      <c r="X39" s="2"/>
      <c r="Y39" s="1"/>
      <c r="Z39" s="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12" customHeight="1" x14ac:dyDescent="0.25">
      <c r="A40" s="1"/>
      <c r="B40" s="1"/>
      <c r="C40" s="1"/>
      <c r="D40" s="1"/>
      <c r="E40" s="1"/>
      <c r="F40" s="1"/>
      <c r="G40" s="1"/>
      <c r="H40" s="1"/>
      <c r="I40" s="1"/>
      <c r="J40" s="1"/>
      <c r="K40" s="1"/>
      <c r="L40" s="1"/>
      <c r="M40" s="1"/>
      <c r="N40" s="1"/>
      <c r="O40" s="1"/>
      <c r="P40" s="1"/>
      <c r="Q40" s="1"/>
      <c r="R40" s="1"/>
      <c r="S40" s="1"/>
      <c r="T40" s="1"/>
      <c r="U40" s="1"/>
      <c r="V40" s="1"/>
      <c r="W40" s="1"/>
      <c r="X40" s="2"/>
      <c r="Y40" s="1"/>
      <c r="Z40" s="2"/>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12" customHeight="1" x14ac:dyDescent="0.25">
      <c r="A41" s="1"/>
      <c r="B41" s="1"/>
      <c r="C41" s="1"/>
      <c r="D41" s="1"/>
      <c r="E41" s="1"/>
      <c r="F41" s="1"/>
      <c r="G41" s="1"/>
      <c r="H41" s="1"/>
      <c r="I41" s="1"/>
      <c r="J41" s="1"/>
      <c r="K41" s="1"/>
      <c r="L41" s="1"/>
      <c r="M41" s="1"/>
      <c r="N41" s="1"/>
      <c r="O41" s="1"/>
      <c r="P41" s="1"/>
      <c r="Q41" s="1"/>
      <c r="R41" s="1"/>
      <c r="S41" s="1"/>
      <c r="T41" s="1"/>
      <c r="U41" s="1"/>
      <c r="V41" s="1"/>
      <c r="W41" s="1"/>
      <c r="X41" s="2"/>
      <c r="Y41" s="1"/>
      <c r="Z41" s="2"/>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12" customHeight="1" x14ac:dyDescent="0.25">
      <c r="A42" s="1"/>
      <c r="B42" s="1"/>
      <c r="C42" s="1"/>
      <c r="D42" s="1"/>
      <c r="E42" s="1"/>
      <c r="F42" s="1"/>
      <c r="G42" s="1"/>
      <c r="H42" s="1"/>
      <c r="I42" s="1"/>
      <c r="J42" s="1"/>
      <c r="K42" s="1"/>
      <c r="L42" s="1"/>
      <c r="M42" s="1"/>
      <c r="N42" s="1"/>
      <c r="O42" s="1"/>
      <c r="P42" s="1"/>
      <c r="Q42" s="1"/>
      <c r="R42" s="1"/>
      <c r="S42" s="1"/>
      <c r="T42" s="1"/>
      <c r="U42" s="1"/>
      <c r="V42" s="1"/>
      <c r="W42" s="1"/>
      <c r="X42" s="2"/>
      <c r="Y42" s="1"/>
      <c r="Z42" s="2"/>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12" customHeight="1" x14ac:dyDescent="0.25">
      <c r="A43" s="1"/>
      <c r="B43" s="1"/>
      <c r="C43" s="1"/>
      <c r="D43" s="1"/>
      <c r="E43" s="1"/>
      <c r="F43" s="1"/>
      <c r="G43" s="1"/>
      <c r="H43" s="1"/>
      <c r="I43" s="1"/>
      <c r="J43" s="1"/>
      <c r="K43" s="1"/>
      <c r="L43" s="1"/>
      <c r="M43" s="1"/>
      <c r="N43" s="1"/>
      <c r="O43" s="1"/>
      <c r="P43" s="1"/>
      <c r="Q43" s="1"/>
      <c r="R43" s="1"/>
      <c r="S43" s="1"/>
      <c r="T43" s="1"/>
      <c r="U43" s="1"/>
      <c r="V43" s="1"/>
      <c r="W43" s="1"/>
      <c r="X43" s="2"/>
      <c r="Y43" s="1"/>
      <c r="Z43" s="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12" customHeight="1" x14ac:dyDescent="0.25">
      <c r="A44" s="1"/>
      <c r="B44" s="1"/>
      <c r="C44" s="1"/>
      <c r="D44" s="1"/>
      <c r="E44" s="1"/>
      <c r="F44" s="1"/>
      <c r="G44" s="1"/>
      <c r="H44" s="1"/>
      <c r="I44" s="1"/>
      <c r="J44" s="1"/>
      <c r="K44" s="1"/>
      <c r="L44" s="1"/>
      <c r="M44" s="1"/>
      <c r="N44" s="1"/>
      <c r="O44" s="1"/>
      <c r="P44" s="1"/>
      <c r="Q44" s="1"/>
      <c r="R44" s="1"/>
      <c r="S44" s="1"/>
      <c r="T44" s="1"/>
      <c r="U44" s="1"/>
      <c r="V44" s="1"/>
      <c r="W44" s="1"/>
      <c r="X44" s="2"/>
      <c r="Y44" s="1"/>
      <c r="Z44" s="2"/>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2" customHeight="1" x14ac:dyDescent="0.25">
      <c r="A45" s="1"/>
      <c r="B45" s="1"/>
      <c r="C45" s="1"/>
      <c r="D45" s="1"/>
      <c r="E45" s="1"/>
      <c r="F45" s="1"/>
      <c r="G45" s="1"/>
      <c r="H45" s="1"/>
      <c r="I45" s="1"/>
      <c r="J45" s="1"/>
      <c r="K45" s="1"/>
      <c r="L45" s="1"/>
      <c r="M45" s="1"/>
      <c r="N45" s="1"/>
      <c r="O45" s="1"/>
      <c r="P45" s="1"/>
      <c r="Q45" s="1"/>
      <c r="R45" s="1"/>
      <c r="S45" s="1"/>
      <c r="T45" s="1"/>
      <c r="U45" s="1"/>
      <c r="V45" s="1"/>
      <c r="W45" s="1"/>
      <c r="X45" s="2"/>
      <c r="Y45" s="1"/>
      <c r="Z45" s="2"/>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12" customHeight="1" x14ac:dyDescent="0.25">
      <c r="A46" s="1"/>
      <c r="B46" s="1"/>
      <c r="C46" s="1"/>
      <c r="D46" s="1"/>
      <c r="E46" s="1"/>
      <c r="F46" s="1"/>
      <c r="G46" s="1"/>
      <c r="H46" s="1"/>
      <c r="I46" s="1"/>
      <c r="J46" s="1"/>
      <c r="K46" s="1"/>
      <c r="L46" s="1"/>
      <c r="M46" s="1"/>
      <c r="N46" s="1"/>
      <c r="O46" s="1"/>
      <c r="P46" s="1"/>
      <c r="Q46" s="1"/>
      <c r="R46" s="1"/>
      <c r="S46" s="1"/>
      <c r="T46" s="1"/>
      <c r="U46" s="1"/>
      <c r="V46" s="1"/>
      <c r="W46" s="1"/>
      <c r="X46" s="2"/>
      <c r="Y46" s="1"/>
      <c r="Z46" s="2"/>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ht="12" customHeight="1" x14ac:dyDescent="0.25">
      <c r="A47" s="1"/>
      <c r="B47" s="1"/>
      <c r="C47" s="1"/>
      <c r="D47" s="1"/>
      <c r="E47" s="1"/>
      <c r="F47" s="1"/>
      <c r="G47" s="1"/>
      <c r="H47" s="1"/>
      <c r="I47" s="1"/>
      <c r="J47" s="1"/>
      <c r="K47" s="1"/>
      <c r="L47" s="1"/>
      <c r="M47" s="1"/>
      <c r="N47" s="1"/>
      <c r="O47" s="1"/>
      <c r="P47" s="1"/>
      <c r="Q47" s="1"/>
      <c r="R47" s="1"/>
      <c r="S47" s="1"/>
      <c r="T47" s="1"/>
      <c r="U47" s="1"/>
      <c r="V47" s="1"/>
      <c r="W47" s="1"/>
      <c r="X47" s="2"/>
      <c r="Y47" s="1"/>
      <c r="Z47" s="2"/>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12" customHeight="1" x14ac:dyDescent="0.25">
      <c r="A48" s="1"/>
      <c r="B48" s="1"/>
      <c r="C48" s="1"/>
      <c r="D48" s="1"/>
      <c r="E48" s="1"/>
      <c r="F48" s="1"/>
      <c r="G48" s="1"/>
      <c r="H48" s="1"/>
      <c r="I48" s="1"/>
      <c r="J48" s="1"/>
      <c r="K48" s="1"/>
      <c r="L48" s="1"/>
      <c r="M48" s="1"/>
      <c r="N48" s="1"/>
      <c r="O48" s="1"/>
      <c r="P48" s="1"/>
      <c r="Q48" s="1"/>
      <c r="R48" s="1"/>
      <c r="S48" s="1"/>
      <c r="T48" s="1"/>
      <c r="U48" s="1"/>
      <c r="V48" s="1"/>
      <c r="W48" s="1"/>
      <c r="X48" s="2"/>
      <c r="Y48" s="1"/>
      <c r="Z48" s="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12" customHeight="1" x14ac:dyDescent="0.25">
      <c r="A49" s="1"/>
      <c r="B49" s="1"/>
      <c r="C49" s="1"/>
      <c r="D49" s="1"/>
      <c r="E49" s="1"/>
      <c r="F49" s="1"/>
      <c r="G49" s="1"/>
      <c r="H49" s="1"/>
      <c r="I49" s="1"/>
      <c r="J49" s="1"/>
      <c r="K49" s="1"/>
      <c r="L49" s="1"/>
      <c r="M49" s="1"/>
      <c r="N49" s="1"/>
      <c r="O49" s="1"/>
      <c r="P49" s="1"/>
      <c r="Q49" s="1"/>
      <c r="R49" s="1"/>
      <c r="S49" s="1"/>
      <c r="T49" s="1"/>
      <c r="U49" s="1"/>
      <c r="V49" s="1"/>
      <c r="W49" s="1"/>
      <c r="X49" s="2"/>
      <c r="Y49" s="1"/>
      <c r="Z49" s="2"/>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ht="12" customHeight="1" x14ac:dyDescent="0.25">
      <c r="A50" s="1"/>
      <c r="B50" s="1"/>
      <c r="C50" s="1"/>
      <c r="D50" s="1"/>
      <c r="E50" s="1"/>
      <c r="F50" s="1"/>
      <c r="G50" s="1"/>
      <c r="H50" s="1"/>
      <c r="I50" s="1"/>
      <c r="J50" s="1"/>
      <c r="K50" s="1"/>
      <c r="L50" s="1"/>
      <c r="M50" s="1"/>
      <c r="N50" s="1"/>
      <c r="O50" s="1"/>
      <c r="P50" s="1"/>
      <c r="Q50" s="1"/>
      <c r="R50" s="1"/>
      <c r="S50" s="1"/>
      <c r="T50" s="1"/>
      <c r="U50" s="1"/>
      <c r="V50" s="1"/>
      <c r="W50" s="1"/>
      <c r="X50" s="2"/>
      <c r="Y50" s="1"/>
      <c r="Z50" s="2"/>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12" customHeight="1" x14ac:dyDescent="0.25">
      <c r="A51" s="1"/>
      <c r="B51" s="1"/>
      <c r="C51" s="1"/>
      <c r="D51" s="1"/>
      <c r="E51" s="1"/>
      <c r="F51" s="1"/>
      <c r="G51" s="1"/>
      <c r="H51" s="1"/>
      <c r="I51" s="1"/>
      <c r="J51" s="1"/>
      <c r="K51" s="1"/>
      <c r="L51" s="1"/>
      <c r="M51" s="1"/>
      <c r="N51" s="1"/>
      <c r="O51" s="1"/>
      <c r="P51" s="1"/>
      <c r="Q51" s="1"/>
      <c r="R51" s="1"/>
      <c r="S51" s="1"/>
      <c r="T51" s="1"/>
      <c r="U51" s="1"/>
      <c r="V51" s="1"/>
      <c r="W51" s="1"/>
      <c r="X51" s="2"/>
      <c r="Y51" s="1"/>
      <c r="Z51" s="2"/>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12" customHeight="1" x14ac:dyDescent="0.25">
      <c r="A52" s="1"/>
      <c r="B52" s="1"/>
      <c r="C52" s="1"/>
      <c r="D52" s="1"/>
      <c r="E52" s="1"/>
      <c r="F52" s="1"/>
      <c r="G52" s="1"/>
      <c r="H52" s="1"/>
      <c r="I52" s="1"/>
      <c r="J52" s="1"/>
      <c r="K52" s="1"/>
      <c r="L52" s="1"/>
      <c r="M52" s="1"/>
      <c r="N52" s="1"/>
      <c r="O52" s="1"/>
      <c r="P52" s="1"/>
      <c r="Q52" s="1"/>
      <c r="R52" s="1"/>
      <c r="S52" s="1"/>
      <c r="T52" s="1"/>
      <c r="U52" s="1"/>
      <c r="V52" s="1"/>
      <c r="W52" s="1"/>
      <c r="X52" s="2"/>
      <c r="Y52" s="1"/>
      <c r="Z52" s="2"/>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ht="12" customHeight="1" x14ac:dyDescent="0.25">
      <c r="A53" s="1"/>
      <c r="B53" s="1"/>
      <c r="C53" s="1"/>
      <c r="D53" s="1"/>
      <c r="E53" s="1"/>
      <c r="F53" s="1"/>
      <c r="G53" s="1"/>
      <c r="H53" s="1"/>
      <c r="I53" s="1"/>
      <c r="J53" s="1"/>
      <c r="K53" s="1"/>
      <c r="L53" s="1"/>
      <c r="M53" s="1"/>
      <c r="N53" s="1"/>
      <c r="O53" s="1"/>
      <c r="P53" s="1"/>
      <c r="Q53" s="1"/>
      <c r="R53" s="1"/>
      <c r="S53" s="1"/>
      <c r="T53" s="1"/>
      <c r="U53" s="1"/>
      <c r="V53" s="1"/>
      <c r="W53" s="1"/>
      <c r="X53" s="2"/>
      <c r="Y53" s="1"/>
      <c r="Z53" s="2"/>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ht="12" customHeight="1" x14ac:dyDescent="0.25">
      <c r="A54" s="1"/>
      <c r="B54" s="1"/>
      <c r="C54" s="1"/>
      <c r="D54" s="1"/>
      <c r="E54" s="1"/>
      <c r="F54" s="1"/>
      <c r="G54" s="1"/>
      <c r="H54" s="1"/>
      <c r="I54" s="1"/>
      <c r="J54" s="1"/>
      <c r="K54" s="1"/>
      <c r="L54" s="1"/>
      <c r="M54" s="1"/>
      <c r="N54" s="1"/>
      <c r="O54" s="1"/>
      <c r="P54" s="1"/>
      <c r="Q54" s="1"/>
      <c r="R54" s="1"/>
      <c r="S54" s="1"/>
      <c r="T54" s="1"/>
      <c r="U54" s="1"/>
      <c r="V54" s="1"/>
      <c r="W54" s="1"/>
      <c r="X54" s="2"/>
      <c r="Y54" s="1"/>
      <c r="Z54" s="2"/>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ht="12" customHeight="1" x14ac:dyDescent="0.25">
      <c r="A55" s="1"/>
      <c r="B55" s="1"/>
      <c r="C55" s="1"/>
      <c r="D55" s="1"/>
      <c r="E55" s="1"/>
      <c r="F55" s="1"/>
      <c r="G55" s="1"/>
      <c r="H55" s="1"/>
      <c r="I55" s="1"/>
      <c r="J55" s="1"/>
      <c r="K55" s="1"/>
      <c r="L55" s="1"/>
      <c r="M55" s="1"/>
      <c r="N55" s="1"/>
      <c r="O55" s="1"/>
      <c r="P55" s="1"/>
      <c r="Q55" s="1"/>
      <c r="R55" s="1"/>
      <c r="S55" s="1"/>
      <c r="T55" s="1"/>
      <c r="U55" s="1"/>
      <c r="V55" s="1"/>
      <c r="W55" s="1"/>
      <c r="X55" s="2"/>
      <c r="Y55" s="1"/>
      <c r="Z55" s="2"/>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ht="12" customHeight="1" x14ac:dyDescent="0.25">
      <c r="A56" s="1"/>
      <c r="B56" s="1"/>
      <c r="C56" s="1"/>
      <c r="D56" s="1"/>
      <c r="E56" s="1"/>
      <c r="F56" s="1"/>
      <c r="G56" s="1"/>
      <c r="H56" s="1"/>
      <c r="I56" s="1"/>
      <c r="J56" s="1"/>
      <c r="K56" s="1"/>
      <c r="L56" s="1"/>
      <c r="M56" s="1"/>
      <c r="N56" s="1"/>
      <c r="O56" s="1"/>
      <c r="P56" s="1"/>
      <c r="Q56" s="1"/>
      <c r="R56" s="1"/>
      <c r="S56" s="1"/>
      <c r="T56" s="1"/>
      <c r="U56" s="1"/>
      <c r="V56" s="1"/>
      <c r="W56" s="1"/>
      <c r="X56" s="2"/>
      <c r="Y56" s="1"/>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ht="12" customHeight="1" x14ac:dyDescent="0.25">
      <c r="A57" s="1"/>
      <c r="B57" s="1"/>
      <c r="C57" s="1"/>
      <c r="D57" s="1"/>
      <c r="E57" s="1"/>
      <c r="F57" s="1"/>
      <c r="G57" s="1"/>
      <c r="H57" s="1"/>
      <c r="I57" s="1"/>
      <c r="J57" s="1"/>
      <c r="K57" s="1"/>
      <c r="L57" s="1"/>
      <c r="M57" s="1"/>
      <c r="N57" s="1"/>
      <c r="O57" s="1"/>
      <c r="P57" s="1"/>
      <c r="Q57" s="1"/>
      <c r="R57" s="1"/>
      <c r="S57" s="1"/>
      <c r="T57" s="1"/>
      <c r="U57" s="1"/>
      <c r="V57" s="1"/>
      <c r="W57" s="1"/>
      <c r="X57" s="2"/>
      <c r="Y57" s="1"/>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ht="12" customHeight="1" x14ac:dyDescent="0.25">
      <c r="A58" s="1"/>
      <c r="B58" s="1"/>
      <c r="C58" s="1"/>
      <c r="D58" s="1"/>
      <c r="E58" s="1"/>
      <c r="F58" s="1"/>
      <c r="G58" s="1"/>
      <c r="H58" s="1"/>
      <c r="I58" s="1"/>
      <c r="J58" s="1"/>
      <c r="K58" s="1"/>
      <c r="L58" s="1"/>
      <c r="M58" s="1"/>
      <c r="N58" s="1"/>
      <c r="O58" s="1"/>
      <c r="P58" s="1"/>
      <c r="Q58" s="1"/>
      <c r="R58" s="1"/>
      <c r="S58" s="1"/>
      <c r="T58" s="1"/>
      <c r="U58" s="1"/>
      <c r="V58" s="1"/>
      <c r="W58" s="1"/>
      <c r="X58" s="2"/>
      <c r="Y58" s="1"/>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12" customHeight="1" x14ac:dyDescent="0.25">
      <c r="A59" s="1"/>
      <c r="B59" s="1"/>
      <c r="C59" s="1"/>
      <c r="D59" s="1"/>
      <c r="E59" s="1"/>
      <c r="F59" s="1"/>
      <c r="G59" s="1"/>
      <c r="H59" s="1"/>
      <c r="I59" s="1"/>
      <c r="J59" s="1"/>
      <c r="K59" s="1"/>
      <c r="L59" s="1"/>
      <c r="M59" s="1"/>
      <c r="N59" s="1"/>
      <c r="O59" s="1"/>
      <c r="P59" s="1"/>
      <c r="Q59" s="1"/>
      <c r="R59" s="1"/>
      <c r="S59" s="1"/>
      <c r="T59" s="1"/>
      <c r="U59" s="1"/>
      <c r="V59" s="1"/>
      <c r="W59" s="1"/>
      <c r="X59" s="2"/>
      <c r="Y59" s="1"/>
      <c r="Z59" s="2"/>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12" customHeight="1" x14ac:dyDescent="0.25">
      <c r="A60" s="1"/>
      <c r="B60" s="1"/>
      <c r="C60" s="1"/>
      <c r="D60" s="1"/>
      <c r="E60" s="1"/>
      <c r="F60" s="1"/>
      <c r="G60" s="1"/>
      <c r="H60" s="1"/>
      <c r="I60" s="1"/>
      <c r="J60" s="1"/>
      <c r="K60" s="1"/>
      <c r="L60" s="1"/>
      <c r="M60" s="1"/>
      <c r="N60" s="1"/>
      <c r="O60" s="1"/>
      <c r="P60" s="1"/>
      <c r="Q60" s="1"/>
      <c r="R60" s="1"/>
      <c r="S60" s="1"/>
      <c r="T60" s="1"/>
      <c r="U60" s="1"/>
      <c r="V60" s="1"/>
      <c r="W60" s="1"/>
      <c r="X60" s="2"/>
      <c r="Y60" s="1"/>
      <c r="Z60" s="2"/>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ht="12" customHeight="1" x14ac:dyDescent="0.25">
      <c r="A61" s="1"/>
      <c r="B61" s="1"/>
      <c r="C61" s="1"/>
      <c r="D61" s="1"/>
      <c r="E61" s="1"/>
      <c r="F61" s="1"/>
      <c r="G61" s="1"/>
      <c r="H61" s="1"/>
      <c r="I61" s="1"/>
      <c r="J61" s="1"/>
      <c r="K61" s="1"/>
      <c r="L61" s="1"/>
      <c r="M61" s="1"/>
      <c r="N61" s="1"/>
      <c r="O61" s="1"/>
      <c r="P61" s="1"/>
      <c r="Q61" s="1"/>
      <c r="R61" s="1"/>
      <c r="S61" s="1"/>
      <c r="T61" s="1"/>
      <c r="U61" s="1"/>
      <c r="V61" s="1"/>
      <c r="W61" s="1"/>
      <c r="X61" s="2"/>
      <c r="Y61" s="1"/>
      <c r="Z61" s="2"/>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12" customHeight="1" x14ac:dyDescent="0.25">
      <c r="A62" s="1"/>
      <c r="B62" s="1"/>
      <c r="C62" s="1"/>
      <c r="D62" s="1"/>
      <c r="E62" s="1"/>
      <c r="F62" s="1"/>
      <c r="G62" s="1"/>
      <c r="H62" s="1"/>
      <c r="I62" s="1"/>
      <c r="J62" s="1"/>
      <c r="K62" s="1"/>
      <c r="L62" s="1"/>
      <c r="M62" s="1"/>
      <c r="N62" s="1"/>
      <c r="O62" s="1"/>
      <c r="P62" s="1"/>
      <c r="Q62" s="1"/>
      <c r="R62" s="1"/>
      <c r="S62" s="1"/>
      <c r="T62" s="1"/>
      <c r="U62" s="1"/>
      <c r="V62" s="1"/>
      <c r="W62" s="1"/>
      <c r="X62" s="2"/>
      <c r="Y62" s="1"/>
      <c r="Z62" s="2"/>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12" customHeight="1" x14ac:dyDescent="0.25">
      <c r="A63" s="1"/>
      <c r="B63" s="1"/>
      <c r="C63" s="1"/>
      <c r="D63" s="1"/>
      <c r="E63" s="1"/>
      <c r="F63" s="1"/>
      <c r="G63" s="1"/>
      <c r="H63" s="1"/>
      <c r="I63" s="1"/>
      <c r="J63" s="1"/>
      <c r="K63" s="1"/>
      <c r="L63" s="1"/>
      <c r="M63" s="1"/>
      <c r="N63" s="1"/>
      <c r="O63" s="1"/>
      <c r="P63" s="1"/>
      <c r="Q63" s="1"/>
      <c r="R63" s="1"/>
      <c r="S63" s="1"/>
      <c r="T63" s="1"/>
      <c r="U63" s="1"/>
      <c r="V63" s="1"/>
      <c r="W63" s="1"/>
      <c r="X63" s="2"/>
      <c r="Y63" s="1"/>
      <c r="Z63" s="2"/>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12" customHeight="1" x14ac:dyDescent="0.25">
      <c r="A64" s="1"/>
      <c r="B64" s="1"/>
      <c r="C64" s="1"/>
      <c r="D64" s="1"/>
      <c r="E64" s="1"/>
      <c r="F64" s="1"/>
      <c r="G64" s="1"/>
      <c r="H64" s="1"/>
      <c r="I64" s="1"/>
      <c r="J64" s="1"/>
      <c r="K64" s="1"/>
      <c r="L64" s="1"/>
      <c r="M64" s="1"/>
      <c r="N64" s="1"/>
      <c r="O64" s="1"/>
      <c r="P64" s="1"/>
      <c r="Q64" s="1"/>
      <c r="R64" s="1"/>
      <c r="S64" s="1"/>
      <c r="T64" s="1"/>
      <c r="U64" s="1"/>
      <c r="V64" s="1"/>
      <c r="W64" s="1"/>
      <c r="X64" s="2"/>
      <c r="Y64" s="1"/>
      <c r="Z64" s="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ht="12" customHeight="1" x14ac:dyDescent="0.25">
      <c r="A65" s="1"/>
      <c r="B65" s="1"/>
      <c r="C65" s="1"/>
      <c r="D65" s="1"/>
      <c r="E65" s="1"/>
      <c r="F65" s="1"/>
      <c r="G65" s="1"/>
      <c r="H65" s="1"/>
      <c r="I65" s="1"/>
      <c r="J65" s="1"/>
      <c r="K65" s="1"/>
      <c r="L65" s="1"/>
      <c r="M65" s="1"/>
      <c r="N65" s="1"/>
      <c r="O65" s="1"/>
      <c r="P65" s="1"/>
      <c r="Q65" s="1"/>
      <c r="R65" s="1"/>
      <c r="S65" s="1"/>
      <c r="T65" s="1"/>
      <c r="U65" s="1"/>
      <c r="V65" s="1"/>
      <c r="W65" s="1"/>
      <c r="X65" s="2"/>
      <c r="Y65" s="1"/>
      <c r="Z65" s="2"/>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ht="12" customHeight="1" x14ac:dyDescent="0.25">
      <c r="A66" s="1"/>
      <c r="B66" s="1"/>
      <c r="C66" s="1"/>
      <c r="D66" s="1"/>
      <c r="E66" s="1"/>
      <c r="F66" s="1"/>
      <c r="G66" s="1"/>
      <c r="H66" s="1"/>
      <c r="I66" s="1"/>
      <c r="J66" s="1"/>
      <c r="K66" s="1"/>
      <c r="L66" s="1"/>
      <c r="M66" s="1"/>
      <c r="N66" s="1"/>
      <c r="O66" s="1"/>
      <c r="P66" s="1"/>
      <c r="Q66" s="1"/>
      <c r="R66" s="1"/>
      <c r="S66" s="1"/>
      <c r="T66" s="1"/>
      <c r="U66" s="1"/>
      <c r="V66" s="1"/>
      <c r="W66" s="1"/>
      <c r="X66" s="2"/>
      <c r="Y66" s="1"/>
      <c r="Z66" s="2"/>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ht="12" customHeight="1" x14ac:dyDescent="0.25">
      <c r="A67" s="1"/>
      <c r="B67" s="1"/>
      <c r="C67" s="1"/>
      <c r="D67" s="1"/>
      <c r="E67" s="1"/>
      <c r="F67" s="1"/>
      <c r="G67" s="1"/>
      <c r="H67" s="1"/>
      <c r="I67" s="1"/>
      <c r="J67" s="1"/>
      <c r="K67" s="1"/>
      <c r="L67" s="1"/>
      <c r="M67" s="1"/>
      <c r="N67" s="1"/>
      <c r="O67" s="1"/>
      <c r="P67" s="1"/>
      <c r="Q67" s="1"/>
      <c r="R67" s="1"/>
      <c r="S67" s="1"/>
      <c r="T67" s="1"/>
      <c r="U67" s="1"/>
      <c r="V67" s="1"/>
      <c r="W67" s="1"/>
      <c r="X67" s="2"/>
      <c r="Y67" s="1"/>
      <c r="Z67" s="2"/>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12" customHeight="1" x14ac:dyDescent="0.25">
      <c r="A68" s="1"/>
      <c r="B68" s="1"/>
      <c r="C68" s="1"/>
      <c r="D68" s="1"/>
      <c r="E68" s="1"/>
      <c r="F68" s="1"/>
      <c r="G68" s="1"/>
      <c r="H68" s="1"/>
      <c r="I68" s="1"/>
      <c r="J68" s="1"/>
      <c r="K68" s="1"/>
      <c r="L68" s="1"/>
      <c r="M68" s="1"/>
      <c r="N68" s="1"/>
      <c r="O68" s="1"/>
      <c r="P68" s="1"/>
      <c r="Q68" s="1"/>
      <c r="R68" s="1"/>
      <c r="S68" s="1"/>
      <c r="T68" s="1"/>
      <c r="U68" s="1"/>
      <c r="V68" s="1"/>
      <c r="W68" s="1"/>
      <c r="X68" s="2"/>
      <c r="Y68" s="1"/>
      <c r="Z68" s="2"/>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12" customHeight="1" x14ac:dyDescent="0.25">
      <c r="A69" s="1"/>
      <c r="B69" s="1"/>
      <c r="C69" s="1"/>
      <c r="D69" s="1"/>
      <c r="E69" s="1"/>
      <c r="F69" s="1"/>
      <c r="G69" s="1"/>
      <c r="H69" s="1"/>
      <c r="I69" s="1"/>
      <c r="J69" s="1"/>
      <c r="K69" s="1"/>
      <c r="L69" s="1"/>
      <c r="M69" s="1"/>
      <c r="N69" s="1"/>
      <c r="O69" s="1"/>
      <c r="P69" s="1"/>
      <c r="Q69" s="1"/>
      <c r="R69" s="1"/>
      <c r="S69" s="1"/>
      <c r="T69" s="1"/>
      <c r="U69" s="1"/>
      <c r="V69" s="1"/>
      <c r="W69" s="1"/>
      <c r="X69" s="2"/>
      <c r="Y69" s="1"/>
      <c r="Z69" s="2"/>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12" customHeight="1" x14ac:dyDescent="0.25">
      <c r="A70" s="1"/>
      <c r="B70" s="1"/>
      <c r="C70" s="1"/>
      <c r="D70" s="1"/>
      <c r="E70" s="1"/>
      <c r="F70" s="1"/>
      <c r="G70" s="1"/>
      <c r="H70" s="1"/>
      <c r="I70" s="1"/>
      <c r="J70" s="1"/>
      <c r="K70" s="1"/>
      <c r="L70" s="1"/>
      <c r="M70" s="1"/>
      <c r="N70" s="1"/>
      <c r="O70" s="1"/>
      <c r="P70" s="1"/>
      <c r="Q70" s="1"/>
      <c r="R70" s="1"/>
      <c r="S70" s="1"/>
      <c r="T70" s="1"/>
      <c r="U70" s="1"/>
      <c r="V70" s="1"/>
      <c r="W70" s="1"/>
      <c r="X70" s="2"/>
      <c r="Y70" s="1"/>
      <c r="Z70" s="2"/>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ht="12" customHeight="1" x14ac:dyDescent="0.25">
      <c r="A71" s="1"/>
      <c r="B71" s="1"/>
      <c r="C71" s="1"/>
      <c r="D71" s="1"/>
      <c r="E71" s="1"/>
      <c r="F71" s="1"/>
      <c r="G71" s="1"/>
      <c r="H71" s="1"/>
      <c r="I71" s="1"/>
      <c r="J71" s="1"/>
      <c r="K71" s="1"/>
      <c r="L71" s="1"/>
      <c r="M71" s="1"/>
      <c r="N71" s="1"/>
      <c r="O71" s="1"/>
      <c r="P71" s="1"/>
      <c r="Q71" s="1"/>
      <c r="R71" s="1"/>
      <c r="S71" s="1"/>
      <c r="T71" s="1"/>
      <c r="U71" s="1"/>
      <c r="V71" s="1"/>
      <c r="W71" s="1"/>
      <c r="X71" s="2"/>
      <c r="Y71" s="1"/>
      <c r="Z71" s="2"/>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ht="12" customHeight="1" x14ac:dyDescent="0.25">
      <c r="A72" s="1"/>
      <c r="B72" s="1"/>
      <c r="C72" s="1"/>
      <c r="D72" s="1"/>
      <c r="E72" s="1"/>
      <c r="F72" s="1"/>
      <c r="G72" s="1"/>
      <c r="H72" s="1"/>
      <c r="I72" s="1"/>
      <c r="J72" s="1"/>
      <c r="K72" s="1"/>
      <c r="L72" s="1"/>
      <c r="M72" s="1"/>
      <c r="N72" s="1"/>
      <c r="O72" s="1"/>
      <c r="P72" s="1"/>
      <c r="Q72" s="1"/>
      <c r="R72" s="1"/>
      <c r="S72" s="1"/>
      <c r="T72" s="1"/>
      <c r="U72" s="1"/>
      <c r="V72" s="1"/>
      <c r="W72" s="1"/>
      <c r="X72" s="2"/>
      <c r="Y72" s="1"/>
      <c r="Z72" s="2"/>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2" customHeight="1" x14ac:dyDescent="0.25">
      <c r="A73" s="1"/>
      <c r="B73" s="1"/>
      <c r="C73" s="1"/>
      <c r="D73" s="1"/>
      <c r="E73" s="1"/>
      <c r="F73" s="1"/>
      <c r="G73" s="1"/>
      <c r="H73" s="1"/>
      <c r="I73" s="1"/>
      <c r="J73" s="1"/>
      <c r="K73" s="1"/>
      <c r="L73" s="1"/>
      <c r="M73" s="1"/>
      <c r="N73" s="1"/>
      <c r="O73" s="1"/>
      <c r="P73" s="1"/>
      <c r="Q73" s="1"/>
      <c r="R73" s="1"/>
      <c r="S73" s="1"/>
      <c r="T73" s="1"/>
      <c r="U73" s="1"/>
      <c r="V73" s="1"/>
      <c r="W73" s="1"/>
      <c r="X73" s="2"/>
      <c r="Y73" s="1"/>
      <c r="Z73" s="2"/>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2" customHeight="1" x14ac:dyDescent="0.25">
      <c r="A74" s="1"/>
      <c r="B74" s="1"/>
      <c r="C74" s="1"/>
      <c r="D74" s="1"/>
      <c r="E74" s="1"/>
      <c r="F74" s="1"/>
      <c r="G74" s="1"/>
      <c r="H74" s="1"/>
      <c r="I74" s="1"/>
      <c r="J74" s="1"/>
      <c r="K74" s="1"/>
      <c r="L74" s="1"/>
      <c r="M74" s="1"/>
      <c r="N74" s="1"/>
      <c r="O74" s="1"/>
      <c r="P74" s="1"/>
      <c r="Q74" s="1"/>
      <c r="R74" s="1"/>
      <c r="S74" s="1"/>
      <c r="T74" s="1"/>
      <c r="U74" s="1"/>
      <c r="V74" s="1"/>
      <c r="W74" s="1"/>
      <c r="X74" s="2"/>
      <c r="Y74" s="1"/>
      <c r="Z74" s="2"/>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2" customHeight="1" x14ac:dyDescent="0.25">
      <c r="A75" s="1"/>
      <c r="B75" s="1"/>
      <c r="C75" s="1"/>
      <c r="D75" s="1"/>
      <c r="E75" s="1"/>
      <c r="F75" s="1"/>
      <c r="G75" s="1"/>
      <c r="H75" s="1"/>
      <c r="I75" s="1"/>
      <c r="J75" s="1"/>
      <c r="K75" s="1"/>
      <c r="L75" s="1"/>
      <c r="M75" s="1"/>
      <c r="N75" s="1"/>
      <c r="O75" s="1"/>
      <c r="P75" s="1"/>
      <c r="Q75" s="1"/>
      <c r="R75" s="1"/>
      <c r="S75" s="1"/>
      <c r="T75" s="1"/>
      <c r="U75" s="1"/>
      <c r="V75" s="1"/>
      <c r="W75" s="1"/>
      <c r="X75" s="2"/>
      <c r="Y75" s="1"/>
      <c r="Z75" s="2"/>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2" customHeight="1" x14ac:dyDescent="0.25">
      <c r="A76" s="1"/>
      <c r="B76" s="1"/>
      <c r="C76" s="1"/>
      <c r="D76" s="1"/>
      <c r="E76" s="1"/>
      <c r="F76" s="1"/>
      <c r="G76" s="1"/>
      <c r="H76" s="1"/>
      <c r="I76" s="1"/>
      <c r="J76" s="1"/>
      <c r="K76" s="1"/>
      <c r="L76" s="1"/>
      <c r="M76" s="1"/>
      <c r="N76" s="1"/>
      <c r="O76" s="1"/>
      <c r="P76" s="1"/>
      <c r="Q76" s="1"/>
      <c r="R76" s="1"/>
      <c r="S76" s="1"/>
      <c r="T76" s="1"/>
      <c r="U76" s="1"/>
      <c r="V76" s="1"/>
      <c r="W76" s="1"/>
      <c r="X76" s="2"/>
      <c r="Y76" s="1"/>
      <c r="Z76" s="2"/>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2" customHeight="1" x14ac:dyDescent="0.25">
      <c r="A77" s="1"/>
      <c r="B77" s="1"/>
      <c r="C77" s="1"/>
      <c r="D77" s="1"/>
      <c r="E77" s="1"/>
      <c r="F77" s="1"/>
      <c r="G77" s="1"/>
      <c r="H77" s="1"/>
      <c r="I77" s="1"/>
      <c r="J77" s="1"/>
      <c r="K77" s="1"/>
      <c r="L77" s="1"/>
      <c r="M77" s="1"/>
      <c r="N77" s="1"/>
      <c r="O77" s="1"/>
      <c r="P77" s="1"/>
      <c r="Q77" s="1"/>
      <c r="R77" s="1"/>
      <c r="S77" s="1"/>
      <c r="T77" s="1"/>
      <c r="U77" s="1"/>
      <c r="V77" s="1"/>
      <c r="W77" s="1"/>
      <c r="X77" s="2"/>
      <c r="Y77" s="1"/>
      <c r="Z77" s="2"/>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2" customHeight="1" x14ac:dyDescent="0.25">
      <c r="A78" s="1"/>
      <c r="B78" s="1"/>
      <c r="C78" s="1"/>
      <c r="D78" s="1"/>
      <c r="E78" s="1"/>
      <c r="F78" s="1"/>
      <c r="G78" s="1"/>
      <c r="H78" s="1"/>
      <c r="I78" s="1"/>
      <c r="J78" s="1"/>
      <c r="K78" s="1"/>
      <c r="L78" s="1"/>
      <c r="M78" s="1"/>
      <c r="N78" s="1"/>
      <c r="O78" s="1"/>
      <c r="P78" s="1"/>
      <c r="Q78" s="1"/>
      <c r="R78" s="1"/>
      <c r="S78" s="1"/>
      <c r="T78" s="1"/>
      <c r="U78" s="1"/>
      <c r="V78" s="1"/>
      <c r="W78" s="1"/>
      <c r="X78" s="2"/>
      <c r="Y78" s="1"/>
      <c r="Z78" s="2"/>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2" customHeight="1" x14ac:dyDescent="0.25">
      <c r="A79" s="1"/>
      <c r="B79" s="1"/>
      <c r="C79" s="1"/>
      <c r="D79" s="1"/>
      <c r="E79" s="1"/>
      <c r="F79" s="1"/>
      <c r="G79" s="1"/>
      <c r="H79" s="1"/>
      <c r="I79" s="1"/>
      <c r="J79" s="1"/>
      <c r="K79" s="1"/>
      <c r="L79" s="1"/>
      <c r="M79" s="1"/>
      <c r="N79" s="1"/>
      <c r="O79" s="1"/>
      <c r="P79" s="1"/>
      <c r="Q79" s="1"/>
      <c r="R79" s="1"/>
      <c r="S79" s="1"/>
      <c r="T79" s="1"/>
      <c r="U79" s="1"/>
      <c r="V79" s="1"/>
      <c r="W79" s="1"/>
      <c r="X79" s="2"/>
      <c r="Y79" s="1"/>
      <c r="Z79" s="2"/>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2" customHeight="1" x14ac:dyDescent="0.25">
      <c r="A80" s="1"/>
      <c r="B80" s="1"/>
      <c r="C80" s="1"/>
      <c r="D80" s="1"/>
      <c r="E80" s="1"/>
      <c r="F80" s="1"/>
      <c r="G80" s="1"/>
      <c r="H80" s="1"/>
      <c r="I80" s="1"/>
      <c r="J80" s="1"/>
      <c r="K80" s="1"/>
      <c r="L80" s="1"/>
      <c r="M80" s="1"/>
      <c r="N80" s="1"/>
      <c r="O80" s="1"/>
      <c r="P80" s="1"/>
      <c r="Q80" s="1"/>
      <c r="R80" s="1"/>
      <c r="S80" s="1"/>
      <c r="T80" s="1"/>
      <c r="U80" s="1"/>
      <c r="V80" s="1"/>
      <c r="W80" s="1"/>
      <c r="X80" s="2"/>
      <c r="Y80" s="1"/>
      <c r="Z80" s="2"/>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2" customHeight="1" x14ac:dyDescent="0.25">
      <c r="A81" s="1"/>
      <c r="B81" s="1"/>
      <c r="C81" s="1"/>
      <c r="D81" s="1"/>
      <c r="E81" s="1"/>
      <c r="F81" s="1"/>
      <c r="G81" s="1"/>
      <c r="H81" s="1"/>
      <c r="I81" s="1"/>
      <c r="J81" s="1"/>
      <c r="K81" s="1"/>
      <c r="L81" s="1"/>
      <c r="M81" s="1"/>
      <c r="N81" s="1"/>
      <c r="O81" s="1"/>
      <c r="P81" s="1"/>
      <c r="Q81" s="1"/>
      <c r="R81" s="1"/>
      <c r="S81" s="1"/>
      <c r="T81" s="1"/>
      <c r="U81" s="1"/>
      <c r="V81" s="1"/>
      <c r="W81" s="1"/>
      <c r="X81" s="2"/>
      <c r="Y81" s="1"/>
      <c r="Z81" s="2"/>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2" customHeight="1" x14ac:dyDescent="0.25">
      <c r="A82" s="1"/>
      <c r="B82" s="1"/>
      <c r="C82" s="1"/>
      <c r="D82" s="1"/>
      <c r="E82" s="1"/>
      <c r="F82" s="1"/>
      <c r="G82" s="1"/>
      <c r="H82" s="1"/>
      <c r="I82" s="1"/>
      <c r="J82" s="1"/>
      <c r="K82" s="1"/>
      <c r="L82" s="1"/>
      <c r="M82" s="1"/>
      <c r="N82" s="1"/>
      <c r="O82" s="1"/>
      <c r="P82" s="1"/>
      <c r="Q82" s="1"/>
      <c r="R82" s="1"/>
      <c r="S82" s="1"/>
      <c r="T82" s="1"/>
      <c r="U82" s="1"/>
      <c r="V82" s="1"/>
      <c r="W82" s="1"/>
      <c r="X82" s="2"/>
      <c r="Y82" s="1"/>
      <c r="Z82" s="2"/>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2" customHeight="1" x14ac:dyDescent="0.25">
      <c r="A83" s="1"/>
      <c r="B83" s="1"/>
      <c r="C83" s="1"/>
      <c r="D83" s="1"/>
      <c r="E83" s="1"/>
      <c r="F83" s="1"/>
      <c r="G83" s="1"/>
      <c r="H83" s="1"/>
      <c r="I83" s="1"/>
      <c r="J83" s="1"/>
      <c r="K83" s="1"/>
      <c r="L83" s="1"/>
      <c r="M83" s="1"/>
      <c r="N83" s="1"/>
      <c r="O83" s="1"/>
      <c r="P83" s="1"/>
      <c r="Q83" s="1"/>
      <c r="R83" s="1"/>
      <c r="S83" s="1"/>
      <c r="T83" s="1"/>
      <c r="U83" s="1"/>
      <c r="V83" s="1"/>
      <c r="W83" s="1"/>
      <c r="X83" s="2"/>
      <c r="Y83" s="1"/>
      <c r="Z83" s="2"/>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2" customHeight="1" x14ac:dyDescent="0.25">
      <c r="A84" s="1"/>
      <c r="B84" s="1"/>
      <c r="C84" s="1"/>
      <c r="D84" s="1"/>
      <c r="E84" s="1"/>
      <c r="F84" s="1"/>
      <c r="G84" s="1"/>
      <c r="H84" s="1"/>
      <c r="I84" s="1"/>
      <c r="J84" s="1"/>
      <c r="K84" s="1"/>
      <c r="L84" s="1"/>
      <c r="M84" s="1"/>
      <c r="N84" s="1"/>
      <c r="O84" s="1"/>
      <c r="P84" s="1"/>
      <c r="Q84" s="1"/>
      <c r="R84" s="1"/>
      <c r="S84" s="1"/>
      <c r="T84" s="1"/>
      <c r="U84" s="1"/>
      <c r="V84" s="1"/>
      <c r="W84" s="1"/>
      <c r="X84" s="2"/>
      <c r="Y84" s="1"/>
      <c r="Z84" s="2"/>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2" customHeight="1" x14ac:dyDescent="0.25">
      <c r="A85" s="1"/>
      <c r="B85" s="1"/>
      <c r="C85" s="1"/>
      <c r="D85" s="1"/>
      <c r="E85" s="1"/>
      <c r="F85" s="1"/>
      <c r="G85" s="1"/>
      <c r="H85" s="1"/>
      <c r="I85" s="1"/>
      <c r="J85" s="1"/>
      <c r="K85" s="1"/>
      <c r="L85" s="1"/>
      <c r="M85" s="1"/>
      <c r="N85" s="1"/>
      <c r="O85" s="1"/>
      <c r="P85" s="1"/>
      <c r="Q85" s="1"/>
      <c r="R85" s="1"/>
      <c r="S85" s="1"/>
      <c r="T85" s="1"/>
      <c r="U85" s="1"/>
      <c r="V85" s="1"/>
      <c r="W85" s="1"/>
      <c r="X85" s="2"/>
      <c r="Y85" s="1"/>
      <c r="Z85" s="2"/>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2" customHeight="1" x14ac:dyDescent="0.25">
      <c r="A86" s="1"/>
      <c r="B86" s="1"/>
      <c r="C86" s="1"/>
      <c r="D86" s="1"/>
      <c r="E86" s="1"/>
      <c r="F86" s="1"/>
      <c r="G86" s="1"/>
      <c r="H86" s="1"/>
      <c r="I86" s="1"/>
      <c r="J86" s="1"/>
      <c r="K86" s="1"/>
      <c r="L86" s="1"/>
      <c r="M86" s="1"/>
      <c r="N86" s="1"/>
      <c r="O86" s="1"/>
      <c r="P86" s="1"/>
      <c r="Q86" s="1"/>
      <c r="R86" s="1"/>
      <c r="S86" s="1"/>
      <c r="T86" s="1"/>
      <c r="U86" s="1"/>
      <c r="V86" s="1"/>
      <c r="W86" s="1"/>
      <c r="X86" s="2"/>
      <c r="Y86" s="1"/>
      <c r="Z86" s="2"/>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2" customHeight="1" x14ac:dyDescent="0.25">
      <c r="A87" s="1"/>
      <c r="B87" s="1"/>
      <c r="C87" s="1"/>
      <c r="D87" s="1"/>
      <c r="E87" s="1"/>
      <c r="F87" s="1"/>
      <c r="G87" s="1"/>
      <c r="H87" s="1"/>
      <c r="I87" s="1"/>
      <c r="J87" s="1"/>
      <c r="K87" s="1"/>
      <c r="L87" s="1"/>
      <c r="M87" s="1"/>
      <c r="N87" s="1"/>
      <c r="O87" s="1"/>
      <c r="P87" s="1"/>
      <c r="Q87" s="1"/>
      <c r="R87" s="1"/>
      <c r="S87" s="1"/>
      <c r="T87" s="1"/>
      <c r="U87" s="1"/>
      <c r="V87" s="1"/>
      <c r="W87" s="1"/>
      <c r="X87" s="2"/>
      <c r="Y87" s="1"/>
      <c r="Z87" s="2"/>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2" customHeight="1" x14ac:dyDescent="0.25">
      <c r="A88" s="1"/>
      <c r="B88" s="1"/>
      <c r="C88" s="1"/>
      <c r="D88" s="1"/>
      <c r="E88" s="1"/>
      <c r="F88" s="1"/>
      <c r="G88" s="1"/>
      <c r="H88" s="1"/>
      <c r="I88" s="1"/>
      <c r="J88" s="1"/>
      <c r="K88" s="1"/>
      <c r="L88" s="1"/>
      <c r="M88" s="1"/>
      <c r="N88" s="1"/>
      <c r="O88" s="1"/>
      <c r="P88" s="1"/>
      <c r="Q88" s="1"/>
      <c r="R88" s="1"/>
      <c r="S88" s="1"/>
      <c r="T88" s="1"/>
      <c r="U88" s="1"/>
      <c r="V88" s="1"/>
      <c r="W88" s="1"/>
      <c r="X88" s="2"/>
      <c r="Y88" s="1"/>
      <c r="Z88" s="2"/>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2" customHeight="1" x14ac:dyDescent="0.25">
      <c r="A89" s="1"/>
      <c r="B89" s="1"/>
      <c r="C89" s="1"/>
      <c r="D89" s="1"/>
      <c r="E89" s="1"/>
      <c r="F89" s="1"/>
      <c r="G89" s="1"/>
      <c r="H89" s="1"/>
      <c r="I89" s="1"/>
      <c r="J89" s="1"/>
      <c r="K89" s="1"/>
      <c r="L89" s="1"/>
      <c r="M89" s="1"/>
      <c r="N89" s="1"/>
      <c r="O89" s="1"/>
      <c r="P89" s="1"/>
      <c r="Q89" s="1"/>
      <c r="R89" s="1"/>
      <c r="S89" s="1"/>
      <c r="T89" s="1"/>
      <c r="U89" s="1"/>
      <c r="V89" s="1"/>
      <c r="W89" s="1"/>
      <c r="X89" s="2"/>
      <c r="Y89" s="1"/>
      <c r="Z89" s="2"/>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2" customHeight="1" x14ac:dyDescent="0.25">
      <c r="A90" s="1"/>
      <c r="B90" s="1"/>
      <c r="C90" s="1"/>
      <c r="D90" s="1"/>
      <c r="E90" s="1"/>
      <c r="F90" s="1"/>
      <c r="G90" s="1"/>
      <c r="H90" s="1"/>
      <c r="I90" s="1"/>
      <c r="J90" s="1"/>
      <c r="K90" s="1"/>
      <c r="L90" s="1"/>
      <c r="M90" s="1"/>
      <c r="N90" s="1"/>
      <c r="O90" s="1"/>
      <c r="P90" s="1"/>
      <c r="Q90" s="1"/>
      <c r="R90" s="1"/>
      <c r="S90" s="1"/>
      <c r="T90" s="1"/>
      <c r="U90" s="1"/>
      <c r="V90" s="1"/>
      <c r="W90" s="1"/>
      <c r="X90" s="2"/>
      <c r="Y90" s="1"/>
      <c r="Z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2" customHeight="1" x14ac:dyDescent="0.25">
      <c r="A91" s="1"/>
      <c r="B91" s="1"/>
      <c r="C91" s="1"/>
      <c r="D91" s="1"/>
      <c r="E91" s="1"/>
      <c r="F91" s="1"/>
      <c r="G91" s="1"/>
      <c r="H91" s="1"/>
      <c r="I91" s="1"/>
      <c r="J91" s="1"/>
      <c r="K91" s="1"/>
      <c r="L91" s="1"/>
      <c r="M91" s="1"/>
      <c r="N91" s="1"/>
      <c r="O91" s="1"/>
      <c r="P91" s="1"/>
      <c r="Q91" s="1"/>
      <c r="R91" s="1"/>
      <c r="S91" s="1"/>
      <c r="T91" s="1"/>
      <c r="U91" s="1"/>
      <c r="V91" s="1"/>
      <c r="W91" s="1"/>
      <c r="X91" s="2"/>
      <c r="Y91" s="1"/>
      <c r="Z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2" customHeight="1" x14ac:dyDescent="0.25">
      <c r="A92" s="1"/>
      <c r="B92" s="1"/>
      <c r="C92" s="1"/>
      <c r="D92" s="1"/>
      <c r="E92" s="1"/>
      <c r="F92" s="1"/>
      <c r="G92" s="1"/>
      <c r="H92" s="1"/>
      <c r="I92" s="1"/>
      <c r="J92" s="1"/>
      <c r="K92" s="1"/>
      <c r="L92" s="1"/>
      <c r="M92" s="1"/>
      <c r="N92" s="1"/>
      <c r="O92" s="1"/>
      <c r="P92" s="1"/>
      <c r="Q92" s="1"/>
      <c r="R92" s="1"/>
      <c r="S92" s="1"/>
      <c r="T92" s="1"/>
      <c r="U92" s="1"/>
      <c r="V92" s="1"/>
      <c r="W92" s="1"/>
      <c r="X92" s="2"/>
      <c r="Y92" s="1"/>
      <c r="Z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2" customHeight="1" x14ac:dyDescent="0.25">
      <c r="A93" s="1"/>
      <c r="B93" s="1"/>
      <c r="C93" s="1"/>
      <c r="D93" s="1"/>
      <c r="E93" s="1"/>
      <c r="F93" s="1"/>
      <c r="G93" s="1"/>
      <c r="H93" s="1"/>
      <c r="I93" s="1"/>
      <c r="J93" s="1"/>
      <c r="K93" s="1"/>
      <c r="L93" s="1"/>
      <c r="M93" s="1"/>
      <c r="N93" s="1"/>
      <c r="O93" s="1"/>
      <c r="P93" s="1"/>
      <c r="Q93" s="1"/>
      <c r="R93" s="1"/>
      <c r="S93" s="1"/>
      <c r="T93" s="1"/>
      <c r="U93" s="1"/>
      <c r="V93" s="1"/>
      <c r="W93" s="1"/>
      <c r="X93" s="2"/>
      <c r="Y93" s="1"/>
      <c r="Z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2" customHeight="1" x14ac:dyDescent="0.25">
      <c r="A94" s="1"/>
      <c r="B94" s="1"/>
      <c r="C94" s="1"/>
      <c r="D94" s="1"/>
      <c r="E94" s="1"/>
      <c r="F94" s="1"/>
      <c r="G94" s="1"/>
      <c r="H94" s="1"/>
      <c r="I94" s="1"/>
      <c r="J94" s="1"/>
      <c r="K94" s="1"/>
      <c r="L94" s="1"/>
      <c r="M94" s="1"/>
      <c r="N94" s="1"/>
      <c r="O94" s="1"/>
      <c r="P94" s="1"/>
      <c r="Q94" s="1"/>
      <c r="R94" s="1"/>
      <c r="S94" s="1"/>
      <c r="T94" s="1"/>
      <c r="U94" s="1"/>
      <c r="V94" s="1"/>
      <c r="W94" s="1"/>
      <c r="X94" s="2"/>
      <c r="Y94" s="1"/>
      <c r="Z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2" customHeight="1" x14ac:dyDescent="0.25">
      <c r="A95" s="1"/>
      <c r="B95" s="1"/>
      <c r="C95" s="1"/>
      <c r="D95" s="1"/>
      <c r="E95" s="1"/>
      <c r="F95" s="1"/>
      <c r="G95" s="1"/>
      <c r="H95" s="1"/>
      <c r="I95" s="1"/>
      <c r="J95" s="1"/>
      <c r="K95" s="1"/>
      <c r="L95" s="1"/>
      <c r="M95" s="1"/>
      <c r="N95" s="1"/>
      <c r="O95" s="1"/>
      <c r="P95" s="1"/>
      <c r="Q95" s="1"/>
      <c r="R95" s="1"/>
      <c r="S95" s="1"/>
      <c r="T95" s="1"/>
      <c r="U95" s="1"/>
      <c r="V95" s="1"/>
      <c r="W95" s="1"/>
      <c r="X95" s="2"/>
      <c r="Y95" s="1"/>
      <c r="Z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2" customHeight="1" x14ac:dyDescent="0.25">
      <c r="A96" s="1"/>
      <c r="B96" s="1"/>
      <c r="C96" s="1"/>
      <c r="D96" s="1"/>
      <c r="E96" s="1"/>
      <c r="F96" s="1"/>
      <c r="G96" s="1"/>
      <c r="H96" s="1"/>
      <c r="I96" s="1"/>
      <c r="J96" s="1"/>
      <c r="K96" s="1"/>
      <c r="L96" s="1"/>
      <c r="M96" s="1"/>
      <c r="N96" s="1"/>
      <c r="O96" s="1"/>
      <c r="P96" s="1"/>
      <c r="Q96" s="1"/>
      <c r="R96" s="1"/>
      <c r="S96" s="1"/>
      <c r="T96" s="1"/>
      <c r="U96" s="1"/>
      <c r="V96" s="1"/>
      <c r="W96" s="1"/>
      <c r="X96" s="2"/>
      <c r="Y96" s="1"/>
      <c r="Z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2" customHeight="1" x14ac:dyDescent="0.25">
      <c r="A97" s="1"/>
      <c r="B97" s="1"/>
      <c r="C97" s="1"/>
      <c r="D97" s="1"/>
      <c r="E97" s="1"/>
      <c r="F97" s="1"/>
      <c r="G97" s="1"/>
      <c r="H97" s="1"/>
      <c r="I97" s="1"/>
      <c r="J97" s="1"/>
      <c r="K97" s="1"/>
      <c r="L97" s="1"/>
      <c r="M97" s="1"/>
      <c r="N97" s="1"/>
      <c r="O97" s="1"/>
      <c r="P97" s="1"/>
      <c r="Q97" s="1"/>
      <c r="R97" s="1"/>
      <c r="S97" s="1"/>
      <c r="T97" s="1"/>
      <c r="U97" s="1"/>
      <c r="V97" s="1"/>
      <c r="W97" s="1"/>
      <c r="X97" s="2"/>
      <c r="Y97" s="1"/>
      <c r="Z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2" customHeight="1" x14ac:dyDescent="0.25">
      <c r="A98" s="1"/>
      <c r="B98" s="1"/>
      <c r="C98" s="1"/>
      <c r="D98" s="1"/>
      <c r="E98" s="1"/>
      <c r="F98" s="1"/>
      <c r="G98" s="1"/>
      <c r="H98" s="1"/>
      <c r="I98" s="1"/>
      <c r="J98" s="1"/>
      <c r="K98" s="1"/>
      <c r="L98" s="1"/>
      <c r="M98" s="1"/>
      <c r="N98" s="1"/>
      <c r="O98" s="1"/>
      <c r="P98" s="1"/>
      <c r="Q98" s="1"/>
      <c r="R98" s="1"/>
      <c r="S98" s="1"/>
      <c r="T98" s="1"/>
      <c r="U98" s="1"/>
      <c r="V98" s="1"/>
      <c r="W98" s="1"/>
      <c r="X98" s="2"/>
      <c r="Y98" s="1"/>
      <c r="Z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2" customHeight="1" x14ac:dyDescent="0.25">
      <c r="A99" s="1"/>
      <c r="B99" s="1"/>
      <c r="C99" s="1"/>
      <c r="D99" s="1"/>
      <c r="E99" s="1"/>
      <c r="F99" s="1"/>
      <c r="G99" s="1"/>
      <c r="H99" s="1"/>
      <c r="I99" s="1"/>
      <c r="J99" s="1"/>
      <c r="K99" s="1"/>
      <c r="L99" s="1"/>
      <c r="M99" s="1"/>
      <c r="N99" s="1"/>
      <c r="O99" s="1"/>
      <c r="P99" s="1"/>
      <c r="Q99" s="1"/>
      <c r="R99" s="1"/>
      <c r="S99" s="1"/>
      <c r="T99" s="1"/>
      <c r="U99" s="1"/>
      <c r="V99" s="1"/>
      <c r="W99" s="1"/>
      <c r="X99" s="2"/>
      <c r="Y99" s="1"/>
      <c r="Z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2"/>
      <c r="Y100" s="1"/>
      <c r="Z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2"/>
      <c r="Y101" s="1"/>
      <c r="Z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2"/>
      <c r="Y102" s="1"/>
      <c r="Z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2"/>
      <c r="Y103" s="1"/>
      <c r="Z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2"/>
      <c r="Y104" s="1"/>
      <c r="Z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2"/>
      <c r="Y105" s="1"/>
      <c r="Z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2"/>
      <c r="Y106" s="1"/>
      <c r="Z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2"/>
      <c r="Y107" s="1"/>
      <c r="Z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2"/>
      <c r="Y108" s="1"/>
      <c r="Z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2"/>
      <c r="Y109" s="1"/>
      <c r="Z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2"/>
      <c r="Y110" s="1"/>
      <c r="Z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2"/>
      <c r="Y111" s="1"/>
      <c r="Z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2"/>
      <c r="Y112" s="1"/>
      <c r="Z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2"/>
      <c r="Y113" s="1"/>
      <c r="Z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2"/>
      <c r="Y114" s="1"/>
      <c r="Z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2"/>
      <c r="Y115" s="1"/>
      <c r="Z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2"/>
      <c r="Y116" s="1"/>
      <c r="Z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2"/>
      <c r="Y117" s="1"/>
      <c r="Z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2"/>
      <c r="Y118" s="1"/>
      <c r="Z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2"/>
      <c r="Y119" s="1"/>
      <c r="Z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2"/>
      <c r="Y120" s="1"/>
      <c r="Z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2"/>
      <c r="Y121" s="1"/>
      <c r="Z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2"/>
      <c r="Y122" s="1"/>
      <c r="Z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2"/>
      <c r="Y123" s="1"/>
      <c r="Z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2"/>
      <c r="Y124" s="1"/>
      <c r="Z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2"/>
      <c r="Y125" s="1"/>
      <c r="Z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2"/>
      <c r="Y126" s="1"/>
      <c r="Z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2"/>
      <c r="Y127" s="1"/>
      <c r="Z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2"/>
      <c r="Y128" s="1"/>
      <c r="Z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2"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2"/>
      <c r="Y129" s="1"/>
      <c r="Z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2"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2"/>
      <c r="Y130" s="1"/>
      <c r="Z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2"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2"/>
      <c r="Y131" s="1"/>
      <c r="Z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2"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2"/>
      <c r="Y132" s="1"/>
      <c r="Z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2"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2"/>
      <c r="Y133" s="1"/>
      <c r="Z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2"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2"/>
      <c r="Y134" s="1"/>
      <c r="Z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2"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2"/>
      <c r="Y135" s="1"/>
      <c r="Z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2"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2"/>
      <c r="Y136" s="1"/>
      <c r="Z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2"/>
      <c r="Y137" s="1"/>
      <c r="Z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2"/>
      <c r="Y138" s="1"/>
      <c r="Z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2"/>
      <c r="Y139" s="1"/>
      <c r="Z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2"/>
      <c r="Y140" s="1"/>
      <c r="Z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1:82"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2"/>
      <c r="Y141" s="1"/>
      <c r="Z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2"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2"/>
      <c r="Y142" s="1"/>
      <c r="Z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1:82"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2"/>
      <c r="Y143" s="1"/>
      <c r="Z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2"/>
      <c r="Y144" s="1"/>
      <c r="Z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2"/>
      <c r="Y145" s="1"/>
      <c r="Z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2"/>
      <c r="Y146" s="1"/>
      <c r="Z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2"/>
      <c r="Y147" s="1"/>
      <c r="Z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2"/>
      <c r="Y148" s="1"/>
      <c r="Z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2"/>
      <c r="Y149" s="1"/>
      <c r="Z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2"/>
      <c r="Y150" s="1"/>
      <c r="Z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2"/>
      <c r="Y151" s="1"/>
      <c r="Z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2"/>
      <c r="Y152" s="1"/>
      <c r="Z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2"/>
      <c r="Y153" s="1"/>
      <c r="Z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2"/>
      <c r="Y154" s="1"/>
      <c r="Z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2"/>
      <c r="Y155" s="1"/>
      <c r="Z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2"/>
      <c r="Y156" s="1"/>
      <c r="Z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2"/>
      <c r="Y157" s="1"/>
      <c r="Z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2"/>
      <c r="Y158" s="1"/>
      <c r="Z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2"/>
      <c r="Y159" s="1"/>
      <c r="Z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2"/>
      <c r="Y160" s="1"/>
      <c r="Z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1:82"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2"/>
      <c r="Y161" s="1"/>
      <c r="Z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1:82"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2"/>
      <c r="Y162" s="1"/>
      <c r="Z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1:82"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2"/>
      <c r="Y163" s="1"/>
      <c r="Z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1:82"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2"/>
      <c r="Y164" s="1"/>
      <c r="Z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1:82"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2"/>
      <c r="Y165" s="1"/>
      <c r="Z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2"/>
      <c r="Y166" s="1"/>
      <c r="Z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1:82"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2"/>
      <c r="Y167" s="1"/>
      <c r="Z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1:82"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2"/>
      <c r="Y168" s="1"/>
      <c r="Z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1:82"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2"/>
      <c r="Y169" s="1"/>
      <c r="Z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1:82"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2"/>
      <c r="Y170" s="1"/>
      <c r="Z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1:82"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2"/>
      <c r="Y171" s="1"/>
      <c r="Z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1:82"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2"/>
      <c r="Y172" s="1"/>
      <c r="Z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1:82"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2"/>
      <c r="Y173" s="1"/>
      <c r="Z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1:82"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2"/>
      <c r="Y174" s="1"/>
      <c r="Z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1:82"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2"/>
      <c r="Y175" s="1"/>
      <c r="Z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1:82"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2"/>
      <c r="Y176" s="1"/>
      <c r="Z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1:82"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2"/>
      <c r="Y177" s="1"/>
      <c r="Z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1:82"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2"/>
      <c r="Y178" s="1"/>
      <c r="Z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1:82"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2"/>
      <c r="Y179" s="1"/>
      <c r="Z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1:82"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2"/>
      <c r="Y180" s="1"/>
      <c r="Z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1:82"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2"/>
      <c r="Y181" s="1"/>
      <c r="Z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1:82"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2"/>
      <c r="Y182" s="1"/>
      <c r="Z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1:82"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2"/>
      <c r="Y183" s="1"/>
      <c r="Z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1:82"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2"/>
      <c r="Y184" s="1"/>
      <c r="Z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1:82"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2"/>
      <c r="Y185" s="1"/>
      <c r="Z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1:82"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2"/>
      <c r="Y186" s="1"/>
      <c r="Z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row r="187" spans="1:82"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2"/>
      <c r="Y187" s="1"/>
      <c r="Z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row>
    <row r="188" spans="1:82"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2"/>
      <c r="Y188" s="1"/>
      <c r="Z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row>
    <row r="189" spans="1:82"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2"/>
      <c r="Y189" s="1"/>
      <c r="Z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row>
    <row r="190" spans="1:82"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2"/>
      <c r="Y190" s="1"/>
      <c r="Z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row>
    <row r="191" spans="1:82"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2"/>
      <c r="Y191" s="1"/>
      <c r="Z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row>
    <row r="192" spans="1:82"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2"/>
      <c r="Y192" s="1"/>
      <c r="Z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row>
    <row r="193" spans="1:82"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2"/>
      <c r="Y193" s="1"/>
      <c r="Z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row>
    <row r="194" spans="1:82"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2"/>
      <c r="Y194" s="1"/>
      <c r="Z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row>
    <row r="195" spans="1:82"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2"/>
      <c r="Y195" s="1"/>
      <c r="Z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row>
    <row r="196" spans="1:82"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2"/>
      <c r="Y196" s="1"/>
      <c r="Z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row>
    <row r="197" spans="1:82"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2"/>
      <c r="Y197" s="1"/>
      <c r="Z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row>
    <row r="198" spans="1:82"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2"/>
      <c r="Y198" s="1"/>
      <c r="Z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row>
    <row r="199" spans="1:82"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2"/>
      <c r="Y199" s="1"/>
      <c r="Z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row>
    <row r="200" spans="1:82"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2"/>
      <c r="Y200" s="1"/>
      <c r="Z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row>
    <row r="201" spans="1:82"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2"/>
      <c r="Y201" s="1"/>
      <c r="Z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row>
    <row r="202" spans="1:82"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2"/>
      <c r="Y202" s="1"/>
      <c r="Z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row>
    <row r="203" spans="1:82"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2"/>
      <c r="Y203" s="1"/>
      <c r="Z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row>
    <row r="204" spans="1:82"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2"/>
      <c r="Y204" s="1"/>
      <c r="Z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row>
    <row r="205" spans="1:82"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2"/>
      <c r="Y205" s="1"/>
      <c r="Z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row>
    <row r="206" spans="1:82"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2"/>
      <c r="Y206" s="1"/>
      <c r="Z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row>
    <row r="207" spans="1:82"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2"/>
      <c r="Y207" s="1"/>
      <c r="Z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row>
    <row r="208" spans="1:82"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2"/>
      <c r="Y208" s="1"/>
      <c r="Z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row>
    <row r="209" spans="1:82"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2"/>
      <c r="Y209" s="1"/>
      <c r="Z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row>
    <row r="210" spans="1:82"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2"/>
      <c r="Y210" s="1"/>
      <c r="Z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row>
    <row r="211" spans="1:82"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2"/>
      <c r="Y211" s="1"/>
      <c r="Z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row>
    <row r="212" spans="1:82"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2"/>
      <c r="Y212" s="1"/>
      <c r="Z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row>
    <row r="213" spans="1:82"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2"/>
      <c r="Y213" s="1"/>
      <c r="Z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row>
    <row r="214" spans="1:82"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2"/>
      <c r="Y214" s="1"/>
      <c r="Z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1:82"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2"/>
      <c r="Y215" s="1"/>
      <c r="Z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1:82"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2"/>
      <c r="Y216" s="1"/>
      <c r="Z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1:82"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2"/>
      <c r="Y217" s="1"/>
      <c r="Z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1:82"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2"/>
      <c r="Y218" s="1"/>
      <c r="Z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1:82"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2"/>
      <c r="Y219" s="1"/>
      <c r="Z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1:82"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2"/>
      <c r="Y220" s="1"/>
      <c r="Z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1:82"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2"/>
      <c r="Y221" s="1"/>
      <c r="Z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1:82"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2"/>
      <c r="Y222" s="1"/>
      <c r="Z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1:82"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2"/>
      <c r="Y223" s="1"/>
      <c r="Z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1:82"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2"/>
      <c r="Y224" s="1"/>
      <c r="Z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1:82"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2"/>
      <c r="Y225" s="1"/>
      <c r="Z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1:82"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2"/>
      <c r="Y226" s="1"/>
      <c r="Z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1:82"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2"/>
      <c r="Y227" s="1"/>
      <c r="Z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1:82"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2"/>
      <c r="Y228" s="1"/>
      <c r="Z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2"/>
      <c r="Y229" s="1"/>
      <c r="Z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1:82"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2"/>
      <c r="Y230" s="1"/>
      <c r="Z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1:82"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2"/>
      <c r="Y231" s="1"/>
      <c r="Z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1:82"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2"/>
      <c r="Y232" s="1"/>
      <c r="Z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1:82"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2"/>
      <c r="Y233" s="1"/>
      <c r="Z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1:82"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2"/>
      <c r="Y234" s="1"/>
      <c r="Z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1:82"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2"/>
      <c r="Y235" s="1"/>
      <c r="Z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1:82"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2"/>
      <c r="Y236" s="1"/>
      <c r="Z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1:82"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2"/>
      <c r="Y237" s="1"/>
      <c r="Z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1:82"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2"/>
      <c r="Y238" s="1"/>
      <c r="Z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1:82"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2"/>
      <c r="Y239" s="1"/>
      <c r="Z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1:82"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2"/>
      <c r="Y240" s="1"/>
      <c r="Z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1:82"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2"/>
      <c r="Y241" s="1"/>
      <c r="Z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1:82"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2"/>
      <c r="Y242" s="1"/>
      <c r="Z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1:82"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2"/>
      <c r="Y243" s="1"/>
      <c r="Z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1:82"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2"/>
      <c r="Y244" s="1"/>
      <c r="Z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1:82"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2"/>
      <c r="Y245" s="1"/>
      <c r="Z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1:82"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2"/>
      <c r="Y246" s="1"/>
      <c r="Z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1:82"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2"/>
      <c r="Y247" s="1"/>
      <c r="Z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1:82"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2"/>
      <c r="Y248" s="1"/>
      <c r="Z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1:82"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2"/>
      <c r="Y249" s="1"/>
      <c r="Z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1:82"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2"/>
      <c r="Y250" s="1"/>
      <c r="Z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1:82"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2"/>
      <c r="Y251" s="1"/>
      <c r="Z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1:82"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2"/>
      <c r="Y252" s="1"/>
      <c r="Z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1:82"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2"/>
      <c r="Y253" s="1"/>
      <c r="Z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1:82"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2"/>
      <c r="Y254" s="1"/>
      <c r="Z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1:82"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2"/>
      <c r="Y255" s="1"/>
      <c r="Z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1:82"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2"/>
      <c r="Y256" s="1"/>
      <c r="Z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1:82"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2"/>
      <c r="Y257" s="1"/>
      <c r="Z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1:82"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2"/>
      <c r="Y258" s="1"/>
      <c r="Z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1:82"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2"/>
      <c r="Y259" s="1"/>
      <c r="Z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1:82"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2"/>
      <c r="Y260" s="1"/>
      <c r="Z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1:82"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2"/>
      <c r="Y261" s="1"/>
      <c r="Z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1:82"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2"/>
      <c r="Y262" s="1"/>
      <c r="Z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1:82"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2"/>
      <c r="Y263" s="1"/>
      <c r="Z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1:82"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2"/>
      <c r="Y264" s="1"/>
      <c r="Z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1:82"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2"/>
      <c r="Y265" s="1"/>
      <c r="Z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1:82"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2"/>
      <c r="Y266" s="1"/>
      <c r="Z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1:82"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2"/>
      <c r="Y267" s="1"/>
      <c r="Z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1:82"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2"/>
      <c r="Y268" s="1"/>
      <c r="Z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1:82"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2"/>
      <c r="Y269" s="1"/>
      <c r="Z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1:82"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2"/>
      <c r="Y270" s="1"/>
      <c r="Z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1:82"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2"/>
      <c r="Y271" s="1"/>
      <c r="Z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1:82"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2"/>
      <c r="Y272" s="1"/>
      <c r="Z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1:82"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2"/>
      <c r="Y273" s="1"/>
      <c r="Z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1:82"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2"/>
      <c r="Y274" s="1"/>
      <c r="Z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1:82" ht="12"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2"/>
      <c r="Y275" s="1"/>
      <c r="Z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1:82" ht="12"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2"/>
      <c r="Y276" s="1"/>
      <c r="Z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1:82" ht="12"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2"/>
      <c r="Y277" s="1"/>
      <c r="Z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1:82" ht="12"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2"/>
      <c r="Y278" s="1"/>
      <c r="Z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1:82" ht="12"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2"/>
      <c r="Y279" s="1"/>
      <c r="Z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1:82" ht="12"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2"/>
      <c r="Y280" s="1"/>
      <c r="Z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1:82" ht="12"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2"/>
      <c r="Y281" s="1"/>
      <c r="Z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1:82" ht="12"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2"/>
      <c r="Y282" s="1"/>
      <c r="Z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1:82" ht="12"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2"/>
      <c r="Y283" s="1"/>
      <c r="Z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1:82" ht="12"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2"/>
      <c r="Y284" s="1"/>
      <c r="Z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1:82" ht="12"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2"/>
      <c r="Y285" s="1"/>
      <c r="Z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1:82" ht="12"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2"/>
      <c r="Y286" s="1"/>
      <c r="Z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row r="287" spans="1:82" ht="12"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2"/>
      <c r="Y287" s="1"/>
      <c r="Z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row>
    <row r="288" spans="1:82" ht="12"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2"/>
      <c r="Y288" s="1"/>
      <c r="Z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row>
    <row r="289" spans="1:82" ht="12"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2"/>
      <c r="Y289" s="1"/>
      <c r="Z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row>
    <row r="290" spans="1:82" ht="12"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2"/>
      <c r="Y290" s="1"/>
      <c r="Z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row>
    <row r="291" spans="1:82" ht="12"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2"/>
      <c r="Y291" s="1"/>
      <c r="Z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row>
    <row r="292" spans="1:82" ht="12"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2"/>
      <c r="Y292" s="1"/>
      <c r="Z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row>
    <row r="293" spans="1:82" ht="12"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2"/>
      <c r="Y293" s="1"/>
      <c r="Z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row>
    <row r="294" spans="1:82" ht="12"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2"/>
      <c r="Y294" s="1"/>
      <c r="Z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row>
    <row r="295" spans="1:82" ht="12"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2"/>
      <c r="Y295" s="1"/>
      <c r="Z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row>
    <row r="296" spans="1:82" ht="12"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2"/>
      <c r="Y296" s="1"/>
      <c r="Z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row>
    <row r="297" spans="1:82" ht="12"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2"/>
      <c r="Y297" s="1"/>
      <c r="Z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row>
    <row r="298" spans="1:82" ht="12"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2"/>
      <c r="Y298" s="1"/>
      <c r="Z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row>
    <row r="299" spans="1:82" ht="12"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2"/>
      <c r="Y299" s="1"/>
      <c r="Z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row>
    <row r="300" spans="1:82" ht="12"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2"/>
      <c r="Y300" s="1"/>
      <c r="Z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row>
    <row r="301" spans="1:82" ht="12"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2"/>
      <c r="Y301" s="1"/>
      <c r="Z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row>
    <row r="302" spans="1:82" ht="12"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2"/>
      <c r="Y302" s="1"/>
      <c r="Z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row>
    <row r="303" spans="1:82" ht="12"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2"/>
      <c r="Y303" s="1"/>
      <c r="Z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row>
    <row r="304" spans="1:82" ht="12"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2"/>
      <c r="Y304" s="1"/>
      <c r="Z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row>
    <row r="305" spans="1:82" ht="12"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2"/>
      <c r="Y305" s="1"/>
      <c r="Z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row>
    <row r="306" spans="1:82" ht="12"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2"/>
      <c r="Y306" s="1"/>
      <c r="Z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row>
    <row r="307" spans="1:82" ht="12"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2"/>
      <c r="Y307" s="1"/>
      <c r="Z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row>
    <row r="308" spans="1:82" ht="12"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2"/>
      <c r="Y308" s="1"/>
      <c r="Z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1:82" ht="12"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2"/>
      <c r="Y309" s="1"/>
      <c r="Z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row>
    <row r="310" spans="1:82" ht="12"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2"/>
      <c r="Y310" s="1"/>
      <c r="Z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row>
    <row r="311" spans="1:82" ht="12"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2"/>
      <c r="Y311" s="1"/>
      <c r="Z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row>
    <row r="312" spans="1:82" ht="12"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2"/>
      <c r="Y312" s="1"/>
      <c r="Z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row>
    <row r="313" spans="1:82" ht="12"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2"/>
      <c r="Y313" s="1"/>
      <c r="Z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row>
    <row r="314" spans="1:82" ht="12"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2"/>
      <c r="Y314" s="1"/>
      <c r="Z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row>
    <row r="315" spans="1:82" ht="12"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2"/>
      <c r="Y315" s="1"/>
      <c r="Z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row>
    <row r="316" spans="1:82" ht="12"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2"/>
      <c r="Y316" s="1"/>
      <c r="Z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row>
    <row r="317" spans="1:82" ht="12"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2"/>
      <c r="Y317" s="1"/>
      <c r="Z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row>
    <row r="318" spans="1:82" ht="12"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2"/>
      <c r="Y318" s="1"/>
      <c r="Z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row>
    <row r="319" spans="1:82" ht="12"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2"/>
      <c r="Y319" s="1"/>
      <c r="Z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row>
    <row r="320" spans="1:82" ht="12"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2"/>
      <c r="Y320" s="1"/>
      <c r="Z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row>
    <row r="321" spans="1:82" ht="12"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2"/>
      <c r="Y321" s="1"/>
      <c r="Z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row>
    <row r="322" spans="1:82" ht="12"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2"/>
      <c r="Y322" s="1"/>
      <c r="Z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row>
    <row r="323" spans="1:82" ht="12"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2"/>
      <c r="Y323" s="1"/>
      <c r="Z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row>
    <row r="324" spans="1:82" ht="12"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2"/>
      <c r="Y324" s="1"/>
      <c r="Z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row>
    <row r="325" spans="1:82" ht="12"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2"/>
      <c r="Y325" s="1"/>
      <c r="Z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row>
    <row r="326" spans="1:82" ht="12"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2"/>
      <c r="Y326" s="1"/>
      <c r="Z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row>
    <row r="327" spans="1:82" ht="12"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2"/>
      <c r="Y327" s="1"/>
      <c r="Z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row>
    <row r="328" spans="1:82" ht="12"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2"/>
      <c r="Y328" s="1"/>
      <c r="Z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row>
    <row r="329" spans="1:82" ht="12"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2"/>
      <c r="Y329" s="1"/>
      <c r="Z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row>
    <row r="330" spans="1:82" ht="12"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2"/>
      <c r="Y330" s="1"/>
      <c r="Z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row>
    <row r="331" spans="1:82" ht="12"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2"/>
      <c r="Y331" s="1"/>
      <c r="Z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row>
    <row r="332" spans="1:82" ht="12"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2"/>
      <c r="Y332" s="1"/>
      <c r="Z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row>
    <row r="333" spans="1:82" ht="12"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2"/>
      <c r="Y333" s="1"/>
      <c r="Z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1:82" ht="12"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2"/>
      <c r="Y334" s="1"/>
      <c r="Z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row>
    <row r="335" spans="1:82" ht="12"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2"/>
      <c r="Y335" s="1"/>
      <c r="Z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row>
    <row r="336" spans="1:82" ht="12"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2"/>
      <c r="Y336" s="1"/>
      <c r="Z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row>
    <row r="337" spans="1:82" ht="12"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2"/>
      <c r="Y337" s="1"/>
      <c r="Z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row>
    <row r="338" spans="1:82" ht="12"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2"/>
      <c r="Y338" s="1"/>
      <c r="Z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row>
    <row r="339" spans="1:82" ht="12"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2"/>
      <c r="Y339" s="1"/>
      <c r="Z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row>
    <row r="340" spans="1:82" ht="12"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2"/>
      <c r="Y340" s="1"/>
      <c r="Z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row>
    <row r="341" spans="1:82" ht="12"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2"/>
      <c r="Y341" s="1"/>
      <c r="Z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row>
    <row r="342" spans="1:82" ht="12"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2"/>
      <c r="Y342" s="1"/>
      <c r="Z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row>
    <row r="343" spans="1:82" ht="12"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2"/>
      <c r="Y343" s="1"/>
      <c r="Z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row>
    <row r="344" spans="1:82" ht="12"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2"/>
      <c r="Y344" s="1"/>
      <c r="Z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row>
    <row r="345" spans="1:82" ht="12"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2"/>
      <c r="Y345" s="1"/>
      <c r="Z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row>
    <row r="346" spans="1:82" ht="12"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2"/>
      <c r="Y346" s="1"/>
      <c r="Z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row>
    <row r="347" spans="1:82" ht="12"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2"/>
      <c r="Y347" s="1"/>
      <c r="Z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row>
    <row r="348" spans="1:82" ht="12"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2"/>
      <c r="Y348" s="1"/>
      <c r="Z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row>
    <row r="349" spans="1:82" ht="12"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2"/>
      <c r="Y349" s="1"/>
      <c r="Z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row>
    <row r="350" spans="1:82" ht="12"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2"/>
      <c r="Y350" s="1"/>
      <c r="Z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row>
    <row r="351" spans="1:82" ht="12"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2"/>
      <c r="Y351" s="1"/>
      <c r="Z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row>
    <row r="352" spans="1:82" ht="12"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2"/>
      <c r="Y352" s="1"/>
      <c r="Z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row>
    <row r="353" spans="1:82" ht="12"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2"/>
      <c r="Y353" s="1"/>
      <c r="Z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row>
    <row r="354" spans="1:82" ht="12"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2"/>
      <c r="Y354" s="1"/>
      <c r="Z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row>
    <row r="355" spans="1:82" ht="12"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2"/>
      <c r="Y355" s="1"/>
      <c r="Z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row>
    <row r="356" spans="1:82" ht="12"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2"/>
      <c r="Y356" s="1"/>
      <c r="Z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row>
    <row r="357" spans="1:82" ht="12"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2"/>
      <c r="Y357" s="1"/>
      <c r="Z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row>
    <row r="358" spans="1:82" ht="12"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2"/>
      <c r="Y358" s="1"/>
      <c r="Z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row>
    <row r="359" spans="1:82" ht="12"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2"/>
      <c r="Y359" s="1"/>
      <c r="Z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row>
    <row r="360" spans="1:82" ht="12"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2"/>
      <c r="Y360" s="1"/>
      <c r="Z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row>
    <row r="361" spans="1:82" ht="12"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2"/>
      <c r="Y361" s="1"/>
      <c r="Z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row>
    <row r="362" spans="1:82" ht="12"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2"/>
      <c r="Y362" s="1"/>
      <c r="Z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row>
    <row r="363" spans="1:82" ht="12"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2"/>
      <c r="Y363" s="1"/>
      <c r="Z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row>
    <row r="364" spans="1:82" ht="12"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2"/>
      <c r="Y364" s="1"/>
      <c r="Z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row>
    <row r="365" spans="1:82" ht="12"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2"/>
      <c r="Y365" s="1"/>
      <c r="Z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row>
    <row r="366" spans="1:82" ht="12"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2"/>
      <c r="Y366" s="1"/>
      <c r="Z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row>
    <row r="367" spans="1:82" ht="12"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2"/>
      <c r="Y367" s="1"/>
      <c r="Z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row>
    <row r="368" spans="1:82" ht="12"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2"/>
      <c r="Y368" s="1"/>
      <c r="Z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row>
    <row r="369" spans="1:82" ht="12"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2"/>
      <c r="Y369" s="1"/>
      <c r="Z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row>
    <row r="370" spans="1:82" ht="12"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2"/>
      <c r="Y370" s="1"/>
      <c r="Z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row>
    <row r="371" spans="1:82" ht="12"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2"/>
      <c r="Y371" s="1"/>
      <c r="Z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row>
    <row r="372" spans="1:82" ht="12"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2"/>
      <c r="Y372" s="1"/>
      <c r="Z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row>
    <row r="373" spans="1:82" ht="12"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2"/>
      <c r="Y373" s="1"/>
      <c r="Z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row>
    <row r="374" spans="1:82" ht="12"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2"/>
      <c r="Y374" s="1"/>
      <c r="Z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row>
    <row r="375" spans="1:82" ht="12"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2"/>
      <c r="Y375" s="1"/>
      <c r="Z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row>
    <row r="376" spans="1:82" ht="12"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2"/>
      <c r="Y376" s="1"/>
      <c r="Z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row>
    <row r="377" spans="1:82" ht="12"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2"/>
      <c r="Y377" s="1"/>
      <c r="Z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row>
    <row r="378" spans="1:82" ht="12"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2"/>
      <c r="Y378" s="1"/>
      <c r="Z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row>
    <row r="379" spans="1:82" ht="12"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2"/>
      <c r="Y379" s="1"/>
      <c r="Z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row>
    <row r="380" spans="1:82" ht="12"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2"/>
      <c r="Y380" s="1"/>
      <c r="Z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row>
    <row r="381" spans="1:82" ht="12"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2"/>
      <c r="Y381" s="1"/>
      <c r="Z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row>
    <row r="382" spans="1:82" ht="12"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2"/>
      <c r="Y382" s="1"/>
      <c r="Z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row>
    <row r="383" spans="1:82" ht="12"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2"/>
      <c r="Y383" s="1"/>
      <c r="Z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row>
    <row r="384" spans="1:82" ht="12"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2"/>
      <c r="Y384" s="1"/>
      <c r="Z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row>
    <row r="385" spans="1:82" ht="12"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2"/>
      <c r="Y385" s="1"/>
      <c r="Z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row>
    <row r="386" spans="1:82" ht="12"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2"/>
      <c r="Y386" s="1"/>
      <c r="Z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row>
    <row r="387" spans="1:82" ht="12"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2"/>
      <c r="Y387" s="1"/>
      <c r="Z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row>
    <row r="388" spans="1:82" ht="12"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2"/>
      <c r="Y388" s="1"/>
      <c r="Z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row>
    <row r="389" spans="1:82" ht="12"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2"/>
      <c r="Y389" s="1"/>
      <c r="Z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row>
    <row r="390" spans="1:82" ht="12"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2"/>
      <c r="Y390" s="1"/>
      <c r="Z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row>
    <row r="391" spans="1:82" ht="12"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2"/>
      <c r="Y391" s="1"/>
      <c r="Z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row>
    <row r="392" spans="1:82" ht="12"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2"/>
      <c r="Y392" s="1"/>
      <c r="Z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row>
    <row r="393" spans="1:82" ht="12"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2"/>
      <c r="Y393" s="1"/>
      <c r="Z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row>
    <row r="394" spans="1:82" ht="12"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2"/>
      <c r="Y394" s="1"/>
      <c r="Z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row>
    <row r="395" spans="1:82" ht="12"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2"/>
      <c r="Y395" s="1"/>
      <c r="Z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row>
    <row r="396" spans="1:82" ht="12"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2"/>
      <c r="Y396" s="1"/>
      <c r="Z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row>
    <row r="397" spans="1:82" ht="12"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2"/>
      <c r="Y397" s="1"/>
      <c r="Z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row>
    <row r="398" spans="1:82" ht="12"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2"/>
      <c r="Y398" s="1"/>
      <c r="Z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row>
    <row r="399" spans="1:82" ht="12"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2"/>
      <c r="Y399" s="1"/>
      <c r="Z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row>
    <row r="400" spans="1:82" ht="12"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2"/>
      <c r="Y400" s="1"/>
      <c r="Z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row>
    <row r="401" spans="1:82" ht="12"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2"/>
      <c r="Y401" s="1"/>
      <c r="Z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row>
    <row r="402" spans="1:82" ht="12"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2"/>
      <c r="Y402" s="1"/>
      <c r="Z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row>
    <row r="403" spans="1:82" ht="12"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2"/>
      <c r="Y403" s="1"/>
      <c r="Z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row>
    <row r="404" spans="1:82" ht="12"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2"/>
      <c r="Y404" s="1"/>
      <c r="Z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row>
    <row r="405" spans="1:82" ht="12"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2"/>
      <c r="Y405" s="1"/>
      <c r="Z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row>
    <row r="406" spans="1:82" ht="12"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2"/>
      <c r="Y406" s="1"/>
      <c r="Z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row>
    <row r="407" spans="1:82" ht="12"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2"/>
      <c r="Y407" s="1"/>
      <c r="Z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row>
    <row r="408" spans="1:82" ht="12"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2"/>
      <c r="Y408" s="1"/>
      <c r="Z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row>
    <row r="409" spans="1:82" ht="12"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2"/>
      <c r="Y409" s="1"/>
      <c r="Z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row>
    <row r="410" spans="1:82" ht="12"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2"/>
      <c r="Y410" s="1"/>
      <c r="Z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row>
    <row r="411" spans="1:82" ht="12"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2"/>
      <c r="Y411" s="1"/>
      <c r="Z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row>
    <row r="412" spans="1:82" ht="12"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2"/>
      <c r="Y412" s="1"/>
      <c r="Z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row>
    <row r="413" spans="1:82" ht="12"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2"/>
      <c r="Y413" s="1"/>
      <c r="Z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row>
    <row r="414" spans="1:82" ht="12"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2"/>
      <c r="Y414" s="1"/>
      <c r="Z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row>
    <row r="415" spans="1:82" ht="12"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2"/>
      <c r="Y415" s="1"/>
      <c r="Z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row>
    <row r="416" spans="1:82" ht="12"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2"/>
      <c r="Y416" s="1"/>
      <c r="Z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row>
    <row r="417" spans="1:82" ht="12"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2"/>
      <c r="Y417" s="1"/>
      <c r="Z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row>
    <row r="418" spans="1:82" ht="12"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2"/>
      <c r="Y418" s="1"/>
      <c r="Z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row>
    <row r="419" spans="1:82" ht="12"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2"/>
      <c r="Y419" s="1"/>
      <c r="Z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row>
    <row r="420" spans="1:82" ht="12"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2"/>
      <c r="Y420" s="1"/>
      <c r="Z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row>
    <row r="421" spans="1:82" ht="12"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2"/>
      <c r="Y421" s="1"/>
      <c r="Z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row>
    <row r="422" spans="1:82" ht="12"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2"/>
      <c r="Y422" s="1"/>
      <c r="Z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row>
    <row r="423" spans="1:82" ht="12"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2"/>
      <c r="Y423" s="1"/>
      <c r="Z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row>
    <row r="424" spans="1:82" ht="12"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2"/>
      <c r="Y424" s="1"/>
      <c r="Z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row>
    <row r="425" spans="1:82" ht="12"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2"/>
      <c r="Y425" s="1"/>
      <c r="Z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row>
    <row r="426" spans="1:82" ht="12"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2"/>
      <c r="Y426" s="1"/>
      <c r="Z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row>
    <row r="427" spans="1:82" ht="12"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2"/>
      <c r="Y427" s="1"/>
      <c r="Z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row>
    <row r="428" spans="1:82" ht="12"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2"/>
      <c r="Y428" s="1"/>
      <c r="Z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row>
    <row r="429" spans="1:82" ht="12"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2"/>
      <c r="Y429" s="1"/>
      <c r="Z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row>
    <row r="430" spans="1:82" ht="12"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2"/>
      <c r="Y430" s="1"/>
      <c r="Z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row>
    <row r="431" spans="1:82" ht="12"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2"/>
      <c r="Y431" s="1"/>
      <c r="Z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row>
    <row r="432" spans="1:82" ht="12"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2"/>
      <c r="Y432" s="1"/>
      <c r="Z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row>
    <row r="433" spans="1:82" ht="12"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2"/>
      <c r="Y433" s="1"/>
      <c r="Z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row>
    <row r="434" spans="1:82" ht="12"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2"/>
      <c r="Y434" s="1"/>
      <c r="Z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row>
    <row r="435" spans="1:82" ht="12"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2"/>
      <c r="Y435" s="1"/>
      <c r="Z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row>
    <row r="436" spans="1:82" ht="12"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2"/>
      <c r="Y436" s="1"/>
      <c r="Z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row>
    <row r="437" spans="1:82" ht="12"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2"/>
      <c r="Y437" s="1"/>
      <c r="Z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row>
    <row r="438" spans="1:82" ht="12"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2"/>
      <c r="Y438" s="1"/>
      <c r="Z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row>
    <row r="439" spans="1:82" ht="12"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2"/>
      <c r="Y439" s="1"/>
      <c r="Z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row>
    <row r="440" spans="1:82" ht="12"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2"/>
      <c r="Y440" s="1"/>
      <c r="Z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row>
    <row r="441" spans="1:82" ht="12"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2"/>
      <c r="Y441" s="1"/>
      <c r="Z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row>
    <row r="442" spans="1:82" ht="12"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2"/>
      <c r="Y442" s="1"/>
      <c r="Z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row>
    <row r="443" spans="1:82" ht="12"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2"/>
      <c r="Y443" s="1"/>
      <c r="Z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row>
    <row r="444" spans="1:82" ht="12"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2"/>
      <c r="Y444" s="1"/>
      <c r="Z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row>
    <row r="445" spans="1:82" ht="12"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2"/>
      <c r="Y445" s="1"/>
      <c r="Z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row>
    <row r="446" spans="1:82" ht="12"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2"/>
      <c r="Y446" s="1"/>
      <c r="Z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row>
    <row r="447" spans="1:82" ht="12"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2"/>
      <c r="Y447" s="1"/>
      <c r="Z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row>
    <row r="448" spans="1:82" ht="12"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2"/>
      <c r="Y448" s="1"/>
      <c r="Z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row>
    <row r="449" spans="1:82" ht="12"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2"/>
      <c r="Y449" s="1"/>
      <c r="Z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row>
    <row r="450" spans="1:82" ht="12"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2"/>
      <c r="Y450" s="1"/>
      <c r="Z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row>
    <row r="451" spans="1:82" ht="12"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2"/>
      <c r="Y451" s="1"/>
      <c r="Z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row>
    <row r="452" spans="1:82" ht="12"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2"/>
      <c r="Y452" s="1"/>
      <c r="Z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row>
    <row r="453" spans="1:82" ht="12"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2"/>
      <c r="Y453" s="1"/>
      <c r="Z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row>
    <row r="454" spans="1:82" ht="12"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2"/>
      <c r="Y454" s="1"/>
      <c r="Z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row>
    <row r="455" spans="1:82" ht="12"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2"/>
      <c r="Y455" s="1"/>
      <c r="Z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row>
    <row r="456" spans="1:82" ht="12"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2"/>
      <c r="Y456" s="1"/>
      <c r="Z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row>
    <row r="457" spans="1:82" ht="12"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2"/>
      <c r="Y457" s="1"/>
      <c r="Z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row>
    <row r="458" spans="1:82" ht="12"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2"/>
      <c r="Y458" s="1"/>
      <c r="Z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row>
    <row r="459" spans="1:82" ht="12"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2"/>
      <c r="Y459" s="1"/>
      <c r="Z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row>
    <row r="460" spans="1:82" ht="12"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2"/>
      <c r="Y460" s="1"/>
      <c r="Z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row>
    <row r="461" spans="1:82" ht="12"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2"/>
      <c r="Y461" s="1"/>
      <c r="Z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row>
    <row r="462" spans="1:82" ht="12"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2"/>
      <c r="Y462" s="1"/>
      <c r="Z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row>
    <row r="463" spans="1:82" ht="12"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2"/>
      <c r="Y463" s="1"/>
      <c r="Z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row>
    <row r="464" spans="1:82" ht="12"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2"/>
      <c r="Y464" s="1"/>
      <c r="Z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row>
    <row r="465" spans="1:82" ht="12"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2"/>
      <c r="Y465" s="1"/>
      <c r="Z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row>
    <row r="466" spans="1:82" ht="12"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2"/>
      <c r="Y466" s="1"/>
      <c r="Z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row>
    <row r="467" spans="1:82" ht="12"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2"/>
      <c r="Y467" s="1"/>
      <c r="Z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row>
    <row r="468" spans="1:82" ht="12"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2"/>
      <c r="Y468" s="1"/>
      <c r="Z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row>
    <row r="469" spans="1:82" ht="12"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2"/>
      <c r="Y469" s="1"/>
      <c r="Z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row>
    <row r="470" spans="1:82" ht="12"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2"/>
      <c r="Y470" s="1"/>
      <c r="Z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row>
    <row r="471" spans="1:82" ht="12"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2"/>
      <c r="Y471" s="1"/>
      <c r="Z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row>
    <row r="472" spans="1:82" ht="12"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2"/>
      <c r="Y472" s="1"/>
      <c r="Z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row>
    <row r="473" spans="1:82" ht="12"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2"/>
      <c r="Y473" s="1"/>
      <c r="Z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row>
    <row r="474" spans="1:82" ht="12"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2"/>
      <c r="Y474" s="1"/>
      <c r="Z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row>
    <row r="475" spans="1:82" ht="12"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2"/>
      <c r="Y475" s="1"/>
      <c r="Z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row>
    <row r="476" spans="1:82" ht="12"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2"/>
      <c r="Y476" s="1"/>
      <c r="Z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row>
    <row r="477" spans="1:82" ht="12"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2"/>
      <c r="Y477" s="1"/>
      <c r="Z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row>
    <row r="478" spans="1:82" ht="12"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2"/>
      <c r="Y478" s="1"/>
      <c r="Z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row>
    <row r="479" spans="1:82" ht="12"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2"/>
      <c r="Y479" s="1"/>
      <c r="Z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row>
    <row r="480" spans="1:82" ht="12"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2"/>
      <c r="Y480" s="1"/>
      <c r="Z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row>
    <row r="481" spans="1:82" ht="12"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2"/>
      <c r="Y481" s="1"/>
      <c r="Z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row>
    <row r="482" spans="1:82" ht="12"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2"/>
      <c r="Y482" s="1"/>
      <c r="Z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row>
    <row r="483" spans="1:82" ht="12"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2"/>
      <c r="Y483" s="1"/>
      <c r="Z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row>
    <row r="484" spans="1:82" ht="12"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2"/>
      <c r="Y484" s="1"/>
      <c r="Z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row>
    <row r="485" spans="1:82" ht="12"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2"/>
      <c r="Y485" s="1"/>
      <c r="Z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row>
    <row r="486" spans="1:82" ht="12"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2"/>
      <c r="Y486" s="1"/>
      <c r="Z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row>
    <row r="487" spans="1:82" ht="12"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2"/>
      <c r="Y487" s="1"/>
      <c r="Z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row>
    <row r="488" spans="1:82" ht="12"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2"/>
      <c r="Y488" s="1"/>
      <c r="Z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row>
    <row r="489" spans="1:82" ht="12"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2"/>
      <c r="Y489" s="1"/>
      <c r="Z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row>
    <row r="490" spans="1:82" ht="12"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2"/>
      <c r="Y490" s="1"/>
      <c r="Z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row>
    <row r="491" spans="1:82" ht="12"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2"/>
      <c r="Y491" s="1"/>
      <c r="Z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row>
    <row r="492" spans="1:82" ht="12"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2"/>
      <c r="Y492" s="1"/>
      <c r="Z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row>
    <row r="493" spans="1:82" ht="12"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2"/>
      <c r="Y493" s="1"/>
      <c r="Z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row>
    <row r="494" spans="1:82" ht="12"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2"/>
      <c r="Y494" s="1"/>
      <c r="Z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row>
    <row r="495" spans="1:82" ht="12"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2"/>
      <c r="Y495" s="1"/>
      <c r="Z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row>
    <row r="496" spans="1:82" ht="12"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2"/>
      <c r="Y496" s="1"/>
      <c r="Z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row>
    <row r="497" spans="1:82" ht="12"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2"/>
      <c r="Y497" s="1"/>
      <c r="Z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row>
    <row r="498" spans="1:82" ht="12"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2"/>
      <c r="Y498" s="1"/>
      <c r="Z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row>
    <row r="499" spans="1:82" ht="12"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2"/>
      <c r="Y499" s="1"/>
      <c r="Z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row>
    <row r="500" spans="1:82" ht="12"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2"/>
      <c r="Y500" s="1"/>
      <c r="Z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row>
    <row r="501" spans="1:82" ht="12"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2"/>
      <c r="Y501" s="1"/>
      <c r="Z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row>
    <row r="502" spans="1:82" ht="12"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2"/>
      <c r="Y502" s="1"/>
      <c r="Z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row>
    <row r="503" spans="1:82" ht="12"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2"/>
      <c r="Y503" s="1"/>
      <c r="Z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row>
    <row r="504" spans="1:82" ht="12"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2"/>
      <c r="Y504" s="1"/>
      <c r="Z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row>
    <row r="505" spans="1:82" ht="12"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2"/>
      <c r="Y505" s="1"/>
      <c r="Z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row>
    <row r="506" spans="1:82" ht="12"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2"/>
      <c r="Y506" s="1"/>
      <c r="Z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row>
    <row r="507" spans="1:82" ht="12"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2"/>
      <c r="Y507" s="1"/>
      <c r="Z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row>
    <row r="508" spans="1:82" ht="12"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2"/>
      <c r="Y508" s="1"/>
      <c r="Z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row>
    <row r="509" spans="1:82" ht="12"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2"/>
      <c r="Y509" s="1"/>
      <c r="Z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row>
    <row r="510" spans="1:82" ht="12"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2"/>
      <c r="Y510" s="1"/>
      <c r="Z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row>
    <row r="511" spans="1:82" ht="12"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2"/>
      <c r="Y511" s="1"/>
      <c r="Z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row>
    <row r="512" spans="1:82" ht="12"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2"/>
      <c r="Y512" s="1"/>
      <c r="Z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row>
    <row r="513" spans="1:82" ht="12"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2"/>
      <c r="Y513" s="1"/>
      <c r="Z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row>
    <row r="514" spans="1:82" ht="12"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2"/>
      <c r="Y514" s="1"/>
      <c r="Z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row>
    <row r="515" spans="1:82" ht="12"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2"/>
      <c r="Y515" s="1"/>
      <c r="Z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row>
    <row r="516" spans="1:82" ht="12"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2"/>
      <c r="Y516" s="1"/>
      <c r="Z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row>
    <row r="517" spans="1:82" ht="12"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2"/>
      <c r="Y517" s="1"/>
      <c r="Z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row>
    <row r="518" spans="1:82" ht="12"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2"/>
      <c r="Y518" s="1"/>
      <c r="Z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row>
    <row r="519" spans="1:82" ht="12"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2"/>
      <c r="Y519" s="1"/>
      <c r="Z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row>
    <row r="520" spans="1:82" ht="12"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2"/>
      <c r="Y520" s="1"/>
      <c r="Z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row>
    <row r="521" spans="1:82" ht="12"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2"/>
      <c r="Y521" s="1"/>
      <c r="Z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row>
    <row r="522" spans="1:82" ht="12"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2"/>
      <c r="Y522" s="1"/>
      <c r="Z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row>
    <row r="523" spans="1:82" ht="12"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2"/>
      <c r="Y523" s="1"/>
      <c r="Z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row>
    <row r="524" spans="1:82" ht="12"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2"/>
      <c r="Y524" s="1"/>
      <c r="Z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row>
    <row r="525" spans="1:82" ht="12"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2"/>
      <c r="Y525" s="1"/>
      <c r="Z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row>
    <row r="526" spans="1:82" ht="12"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2"/>
      <c r="Y526" s="1"/>
      <c r="Z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row>
    <row r="527" spans="1:82" ht="12"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2"/>
      <c r="Y527" s="1"/>
      <c r="Z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row>
    <row r="528" spans="1:82" ht="12"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2"/>
      <c r="Y528" s="1"/>
      <c r="Z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row>
    <row r="529" spans="1:82" ht="12"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2"/>
      <c r="Y529" s="1"/>
      <c r="Z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row>
    <row r="530" spans="1:82" ht="12"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2"/>
      <c r="Y530" s="1"/>
      <c r="Z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row>
    <row r="531" spans="1:82" ht="12"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2"/>
      <c r="Y531" s="1"/>
      <c r="Z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row>
    <row r="532" spans="1:82" ht="12"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2"/>
      <c r="Y532" s="1"/>
      <c r="Z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row>
    <row r="533" spans="1:82" ht="12"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2"/>
      <c r="Y533" s="1"/>
      <c r="Z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row>
    <row r="534" spans="1:82" ht="12"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2"/>
      <c r="Y534" s="1"/>
      <c r="Z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row>
    <row r="535" spans="1:82" ht="12"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2"/>
      <c r="Y535" s="1"/>
      <c r="Z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row>
    <row r="536" spans="1:82" ht="12"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2"/>
      <c r="Y536" s="1"/>
      <c r="Z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row>
    <row r="537" spans="1:82" ht="12"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2"/>
      <c r="Y537" s="1"/>
      <c r="Z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row>
    <row r="538" spans="1:82" ht="12"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2"/>
      <c r="Y538" s="1"/>
      <c r="Z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row>
    <row r="539" spans="1:82" ht="12"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2"/>
      <c r="Y539" s="1"/>
      <c r="Z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row>
    <row r="540" spans="1:82" ht="12"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2"/>
      <c r="Y540" s="1"/>
      <c r="Z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row>
    <row r="541" spans="1:82" ht="12"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2"/>
      <c r="Y541" s="1"/>
      <c r="Z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row>
    <row r="542" spans="1:82" ht="12"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2"/>
      <c r="Y542" s="1"/>
      <c r="Z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row>
    <row r="543" spans="1:82" ht="12"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2"/>
      <c r="Y543" s="1"/>
      <c r="Z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row>
    <row r="544" spans="1:82" ht="12"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2"/>
      <c r="Y544" s="1"/>
      <c r="Z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row>
    <row r="545" spans="1:82" ht="12"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2"/>
      <c r="Y545" s="1"/>
      <c r="Z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row>
    <row r="546" spans="1:82" ht="12"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2"/>
      <c r="Y546" s="1"/>
      <c r="Z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row>
    <row r="547" spans="1:82" ht="12"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2"/>
      <c r="Y547" s="1"/>
      <c r="Z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row>
    <row r="548" spans="1:82" ht="12"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2"/>
      <c r="Y548" s="1"/>
      <c r="Z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row>
    <row r="549" spans="1:82" ht="12"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2"/>
      <c r="Y549" s="1"/>
      <c r="Z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row>
    <row r="550" spans="1:82" ht="12"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2"/>
      <c r="Y550" s="1"/>
      <c r="Z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row>
    <row r="551" spans="1:82" ht="12"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2"/>
      <c r="Y551" s="1"/>
      <c r="Z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row>
    <row r="552" spans="1:82" ht="12"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2"/>
      <c r="Y552" s="1"/>
      <c r="Z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row>
    <row r="553" spans="1:82" ht="12"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2"/>
      <c r="Y553" s="1"/>
      <c r="Z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row>
    <row r="554" spans="1:82" ht="12"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2"/>
      <c r="Y554" s="1"/>
      <c r="Z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row>
    <row r="555" spans="1:82" ht="12"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2"/>
      <c r="Y555" s="1"/>
      <c r="Z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row>
    <row r="556" spans="1:82" ht="12"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2"/>
      <c r="Y556" s="1"/>
      <c r="Z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row>
    <row r="557" spans="1:82" ht="12"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2"/>
      <c r="Y557" s="1"/>
      <c r="Z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row>
    <row r="558" spans="1:82" ht="12"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2"/>
      <c r="Y558" s="1"/>
      <c r="Z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row>
    <row r="559" spans="1:82" ht="12"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2"/>
      <c r="Y559" s="1"/>
      <c r="Z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row>
    <row r="560" spans="1:82" ht="12"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2"/>
      <c r="Y560" s="1"/>
      <c r="Z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row>
    <row r="561" spans="1:82" ht="12"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2"/>
      <c r="Y561" s="1"/>
      <c r="Z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row>
    <row r="562" spans="1:82" ht="12"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2"/>
      <c r="Y562" s="1"/>
      <c r="Z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row>
    <row r="563" spans="1:82" ht="12"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2"/>
      <c r="Y563" s="1"/>
      <c r="Z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row>
    <row r="564" spans="1:82" ht="12"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2"/>
      <c r="Y564" s="1"/>
      <c r="Z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row>
    <row r="565" spans="1:82" ht="12"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2"/>
      <c r="Y565" s="1"/>
      <c r="Z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row>
    <row r="566" spans="1:82" ht="12"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2"/>
      <c r="Y566" s="1"/>
      <c r="Z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row>
    <row r="567" spans="1:82" ht="12"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2"/>
      <c r="Y567" s="1"/>
      <c r="Z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row>
    <row r="568" spans="1:82" ht="12"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2"/>
      <c r="Y568" s="1"/>
      <c r="Z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row>
    <row r="569" spans="1:82" ht="12"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2"/>
      <c r="Y569" s="1"/>
      <c r="Z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row>
    <row r="570" spans="1:82" ht="12"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2"/>
      <c r="Y570" s="1"/>
      <c r="Z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row>
    <row r="571" spans="1:82" ht="12"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2"/>
      <c r="Y571" s="1"/>
      <c r="Z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row>
    <row r="572" spans="1:82" ht="12"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2"/>
      <c r="Y572" s="1"/>
      <c r="Z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row>
    <row r="573" spans="1:82" ht="12"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2"/>
      <c r="Y573" s="1"/>
      <c r="Z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row>
    <row r="574" spans="1:82" ht="12"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2"/>
      <c r="Y574" s="1"/>
      <c r="Z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row>
    <row r="575" spans="1:82" ht="12"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2"/>
      <c r="Y575" s="1"/>
      <c r="Z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row>
    <row r="576" spans="1:82" ht="12"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2"/>
      <c r="Y576" s="1"/>
      <c r="Z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row>
    <row r="577" spans="1:82" ht="12"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2"/>
      <c r="Y577" s="1"/>
      <c r="Z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row>
    <row r="578" spans="1:82" ht="12"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2"/>
      <c r="Y578" s="1"/>
      <c r="Z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row>
    <row r="579" spans="1:82" ht="12"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2"/>
      <c r="Y579" s="1"/>
      <c r="Z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row>
    <row r="580" spans="1:82" ht="12"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2"/>
      <c r="Y580" s="1"/>
      <c r="Z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row>
    <row r="581" spans="1:82" ht="12"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2"/>
      <c r="Y581" s="1"/>
      <c r="Z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row>
    <row r="582" spans="1:82" ht="12"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2"/>
      <c r="Y582" s="1"/>
      <c r="Z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row>
    <row r="583" spans="1:82" ht="12"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2"/>
      <c r="Y583" s="1"/>
      <c r="Z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row>
    <row r="584" spans="1:82" ht="12"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2"/>
      <c r="Y584" s="1"/>
      <c r="Z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row>
    <row r="585" spans="1:82" ht="12"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2"/>
      <c r="Y585" s="1"/>
      <c r="Z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row>
    <row r="586" spans="1:82" ht="12"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2"/>
      <c r="Y586" s="1"/>
      <c r="Z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row>
    <row r="587" spans="1:82" ht="12"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2"/>
      <c r="Y587" s="1"/>
      <c r="Z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row>
    <row r="588" spans="1:82" ht="12"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2"/>
      <c r="Y588" s="1"/>
      <c r="Z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row>
    <row r="589" spans="1:82" ht="12"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2"/>
      <c r="Y589" s="1"/>
      <c r="Z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row>
    <row r="590" spans="1:82" ht="12"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2"/>
      <c r="Y590" s="1"/>
      <c r="Z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row>
    <row r="591" spans="1:82" ht="12"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2"/>
      <c r="Y591" s="1"/>
      <c r="Z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row>
    <row r="592" spans="1:82" ht="12"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2"/>
      <c r="Y592" s="1"/>
      <c r="Z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row>
    <row r="593" spans="1:82" ht="12"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2"/>
      <c r="Y593" s="1"/>
      <c r="Z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row>
    <row r="594" spans="1:82" ht="12"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2"/>
      <c r="Y594" s="1"/>
      <c r="Z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row>
    <row r="595" spans="1:82" ht="12"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2"/>
      <c r="Y595" s="1"/>
      <c r="Z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row>
    <row r="596" spans="1:82" ht="12"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2"/>
      <c r="Y596" s="1"/>
      <c r="Z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row>
    <row r="597" spans="1:82" ht="12"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2"/>
      <c r="Y597" s="1"/>
      <c r="Z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row>
    <row r="598" spans="1:82" ht="12"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2"/>
      <c r="Y598" s="1"/>
      <c r="Z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row>
    <row r="599" spans="1:82" ht="12"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2"/>
      <c r="Y599" s="1"/>
      <c r="Z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row>
    <row r="600" spans="1:82" ht="12"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2"/>
      <c r="Y600" s="1"/>
      <c r="Z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row>
    <row r="601" spans="1:82" ht="12"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2"/>
      <c r="Y601" s="1"/>
      <c r="Z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row>
    <row r="602" spans="1:82" ht="12"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2"/>
      <c r="Y602" s="1"/>
      <c r="Z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row>
    <row r="603" spans="1:82" ht="12"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2"/>
      <c r="Y603" s="1"/>
      <c r="Z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row>
    <row r="604" spans="1:82" ht="12"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2"/>
      <c r="Y604" s="1"/>
      <c r="Z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row>
    <row r="605" spans="1:82" ht="12"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2"/>
      <c r="Y605" s="1"/>
      <c r="Z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row>
    <row r="606" spans="1:82" ht="12"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2"/>
      <c r="Y606" s="1"/>
      <c r="Z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row>
    <row r="607" spans="1:82" ht="12"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2"/>
      <c r="Y607" s="1"/>
      <c r="Z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row>
    <row r="608" spans="1:82" ht="12"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2"/>
      <c r="Y608" s="1"/>
      <c r="Z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row>
    <row r="609" spans="1:82" ht="12"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2"/>
      <c r="Y609" s="1"/>
      <c r="Z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row>
    <row r="610" spans="1:82" ht="12"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2"/>
      <c r="Y610" s="1"/>
      <c r="Z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row>
    <row r="611" spans="1:82" ht="12"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2"/>
      <c r="Y611" s="1"/>
      <c r="Z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row>
    <row r="612" spans="1:82" ht="12"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2"/>
      <c r="Y612" s="1"/>
      <c r="Z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row>
    <row r="613" spans="1:82" ht="12"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2"/>
      <c r="Y613" s="1"/>
      <c r="Z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row>
    <row r="614" spans="1:82" ht="12"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2"/>
      <c r="Y614" s="1"/>
      <c r="Z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row>
    <row r="615" spans="1:82" ht="12"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2"/>
      <c r="Y615" s="1"/>
      <c r="Z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row>
    <row r="616" spans="1:82" ht="12"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2"/>
      <c r="Y616" s="1"/>
      <c r="Z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row>
    <row r="617" spans="1:82" ht="12"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2"/>
      <c r="Y617" s="1"/>
      <c r="Z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row>
    <row r="618" spans="1:82" ht="12"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2"/>
      <c r="Y618" s="1"/>
      <c r="Z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row>
    <row r="619" spans="1:82" ht="12"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2"/>
      <c r="Y619" s="1"/>
      <c r="Z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row>
    <row r="620" spans="1:82" ht="12"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2"/>
      <c r="Y620" s="1"/>
      <c r="Z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row>
    <row r="621" spans="1:82" ht="12"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2"/>
      <c r="Y621" s="1"/>
      <c r="Z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row>
    <row r="622" spans="1:82" ht="12"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2"/>
      <c r="Y622" s="1"/>
      <c r="Z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row>
    <row r="623" spans="1:82" ht="12"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2"/>
      <c r="Y623" s="1"/>
      <c r="Z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row>
    <row r="624" spans="1:82" ht="12"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2"/>
      <c r="Y624" s="1"/>
      <c r="Z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row>
    <row r="625" spans="1:82" ht="12"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2"/>
      <c r="Y625" s="1"/>
      <c r="Z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row>
    <row r="626" spans="1:82" ht="12"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2"/>
      <c r="Y626" s="1"/>
      <c r="Z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row>
    <row r="627" spans="1:82" ht="12"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2"/>
      <c r="Y627" s="1"/>
      <c r="Z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row>
    <row r="628" spans="1:82" ht="12"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2"/>
      <c r="Y628" s="1"/>
      <c r="Z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row>
    <row r="629" spans="1:82" ht="12"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2"/>
      <c r="Y629" s="1"/>
      <c r="Z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row>
    <row r="630" spans="1:82" ht="12"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2"/>
      <c r="Y630" s="1"/>
      <c r="Z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row>
    <row r="631" spans="1:82" ht="12"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2"/>
      <c r="Y631" s="1"/>
      <c r="Z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row>
    <row r="632" spans="1:82" ht="12"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2"/>
      <c r="Y632" s="1"/>
      <c r="Z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row>
    <row r="633" spans="1:82" ht="12"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2"/>
      <c r="Y633" s="1"/>
      <c r="Z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row>
    <row r="634" spans="1:82" ht="12"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2"/>
      <c r="Y634" s="1"/>
      <c r="Z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row>
    <row r="635" spans="1:82" ht="12"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2"/>
      <c r="Y635" s="1"/>
      <c r="Z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row>
    <row r="636" spans="1:82" ht="12"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2"/>
      <c r="Y636" s="1"/>
      <c r="Z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row>
    <row r="637" spans="1:82" ht="12"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2"/>
      <c r="Y637" s="1"/>
      <c r="Z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row>
    <row r="638" spans="1:82" ht="12"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2"/>
      <c r="Y638" s="1"/>
      <c r="Z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row>
    <row r="639" spans="1:82" ht="12"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2"/>
      <c r="Y639" s="1"/>
      <c r="Z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row>
    <row r="640" spans="1:82" ht="12"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2"/>
      <c r="Y640" s="1"/>
      <c r="Z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row>
    <row r="641" spans="1:82" ht="12"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2"/>
      <c r="Y641" s="1"/>
      <c r="Z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row>
    <row r="642" spans="1:82" ht="12"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2"/>
      <c r="Y642" s="1"/>
      <c r="Z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row>
    <row r="643" spans="1:82" ht="12"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2"/>
      <c r="Y643" s="1"/>
      <c r="Z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row>
    <row r="644" spans="1:82" ht="12"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2"/>
      <c r="Y644" s="1"/>
      <c r="Z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row>
    <row r="645" spans="1:82" ht="12"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2"/>
      <c r="Y645" s="1"/>
      <c r="Z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row>
    <row r="646" spans="1:82" ht="12"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2"/>
      <c r="Y646" s="1"/>
      <c r="Z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row>
    <row r="647" spans="1:82" ht="12"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2"/>
      <c r="Y647" s="1"/>
      <c r="Z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row>
    <row r="648" spans="1:82" ht="12"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2"/>
      <c r="Y648" s="1"/>
      <c r="Z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row>
    <row r="649" spans="1:82" ht="12"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2"/>
      <c r="Y649" s="1"/>
      <c r="Z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row>
    <row r="650" spans="1:82" ht="12"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2"/>
      <c r="Y650" s="1"/>
      <c r="Z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row>
    <row r="651" spans="1:82" ht="12"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2"/>
      <c r="Y651" s="1"/>
      <c r="Z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row>
    <row r="652" spans="1:82" ht="12"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2"/>
      <c r="Y652" s="1"/>
      <c r="Z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row>
    <row r="653" spans="1:82" ht="12"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2"/>
      <c r="Y653" s="1"/>
      <c r="Z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row>
    <row r="654" spans="1:82" ht="12"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2"/>
      <c r="Y654" s="1"/>
      <c r="Z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row>
    <row r="655" spans="1:82" ht="12"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2"/>
      <c r="Y655" s="1"/>
      <c r="Z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row>
    <row r="656" spans="1:82" ht="12"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2"/>
      <c r="Y656" s="1"/>
      <c r="Z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row>
    <row r="657" spans="1:82" ht="12"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2"/>
      <c r="Y657" s="1"/>
      <c r="Z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row>
    <row r="658" spans="1:82" ht="12"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2"/>
      <c r="Y658" s="1"/>
      <c r="Z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row>
    <row r="659" spans="1:82" ht="12"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2"/>
      <c r="Y659" s="1"/>
      <c r="Z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row>
    <row r="660" spans="1:82" ht="12"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2"/>
      <c r="Y660" s="1"/>
      <c r="Z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row>
    <row r="661" spans="1:82" ht="12"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2"/>
      <c r="Y661" s="1"/>
      <c r="Z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row>
    <row r="662" spans="1:82" ht="12"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2"/>
      <c r="Y662" s="1"/>
      <c r="Z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row>
    <row r="663" spans="1:82" ht="12"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2"/>
      <c r="Y663" s="1"/>
      <c r="Z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row>
    <row r="664" spans="1:82" ht="12"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2"/>
      <c r="Y664" s="1"/>
      <c r="Z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row>
    <row r="665" spans="1:82" ht="12"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2"/>
      <c r="Y665" s="1"/>
      <c r="Z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row>
    <row r="666" spans="1:82" ht="12"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2"/>
      <c r="Y666" s="1"/>
      <c r="Z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row>
    <row r="667" spans="1:82" ht="12"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2"/>
      <c r="Y667" s="1"/>
      <c r="Z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row>
    <row r="668" spans="1:82" ht="12"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2"/>
      <c r="Y668" s="1"/>
      <c r="Z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row>
    <row r="669" spans="1:82" ht="12"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2"/>
      <c r="Y669" s="1"/>
      <c r="Z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row>
    <row r="670" spans="1:82" ht="12"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2"/>
      <c r="Y670" s="1"/>
      <c r="Z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row>
    <row r="671" spans="1:82" ht="12"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2"/>
      <c r="Y671" s="1"/>
      <c r="Z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row>
    <row r="672" spans="1:82" ht="12"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2"/>
      <c r="Y672" s="1"/>
      <c r="Z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row>
    <row r="673" spans="1:82" ht="12"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2"/>
      <c r="Y673" s="1"/>
      <c r="Z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row>
    <row r="674" spans="1:82" ht="12"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2"/>
      <c r="Y674" s="1"/>
      <c r="Z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row>
    <row r="675" spans="1:82" ht="12"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2"/>
      <c r="Y675" s="1"/>
      <c r="Z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row>
    <row r="676" spans="1:82" ht="12"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2"/>
      <c r="Y676" s="1"/>
      <c r="Z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row>
    <row r="677" spans="1:82" ht="12"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2"/>
      <c r="Y677" s="1"/>
      <c r="Z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row>
    <row r="678" spans="1:82" ht="12"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2"/>
      <c r="Y678" s="1"/>
      <c r="Z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row>
    <row r="679" spans="1:82" ht="12"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2"/>
      <c r="Y679" s="1"/>
      <c r="Z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row>
    <row r="680" spans="1:82" ht="12"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2"/>
      <c r="Y680" s="1"/>
      <c r="Z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row>
    <row r="681" spans="1:82" ht="12"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2"/>
      <c r="Y681" s="1"/>
      <c r="Z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row>
    <row r="682" spans="1:82" ht="12"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2"/>
      <c r="Y682" s="1"/>
      <c r="Z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row>
    <row r="683" spans="1:82" ht="12"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2"/>
      <c r="Y683" s="1"/>
      <c r="Z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row>
    <row r="684" spans="1:82" ht="12"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2"/>
      <c r="Y684" s="1"/>
      <c r="Z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row>
    <row r="685" spans="1:82" ht="12"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2"/>
      <c r="Y685" s="1"/>
      <c r="Z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row>
    <row r="686" spans="1:82" ht="12"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2"/>
      <c r="Y686" s="1"/>
      <c r="Z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row>
    <row r="687" spans="1:82" ht="12"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2"/>
      <c r="Y687" s="1"/>
      <c r="Z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row>
    <row r="688" spans="1:82" ht="12"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2"/>
      <c r="Y688" s="1"/>
      <c r="Z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row>
    <row r="689" spans="1:82" ht="12"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2"/>
      <c r="Y689" s="1"/>
      <c r="Z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row>
    <row r="690" spans="1:82" ht="12"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2"/>
      <c r="Y690" s="1"/>
      <c r="Z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row>
    <row r="691" spans="1:82" ht="12"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2"/>
      <c r="Y691" s="1"/>
      <c r="Z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row>
    <row r="692" spans="1:82" ht="12"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2"/>
      <c r="Y692" s="1"/>
      <c r="Z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row>
    <row r="693" spans="1:82" ht="12"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2"/>
      <c r="Y693" s="1"/>
      <c r="Z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row>
    <row r="694" spans="1:82" ht="12"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2"/>
      <c r="Y694" s="1"/>
      <c r="Z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row>
    <row r="695" spans="1:82" ht="12"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2"/>
      <c r="Y695" s="1"/>
      <c r="Z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row>
    <row r="696" spans="1:82" ht="12"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2"/>
      <c r="Y696" s="1"/>
      <c r="Z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row>
    <row r="697" spans="1:82" ht="12"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2"/>
      <c r="Y697" s="1"/>
      <c r="Z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row>
    <row r="698" spans="1:82" ht="12"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2"/>
      <c r="Y698" s="1"/>
      <c r="Z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row>
    <row r="699" spans="1:82" ht="12"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2"/>
      <c r="Y699" s="1"/>
      <c r="Z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row>
    <row r="700" spans="1:82" ht="12"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2"/>
      <c r="Y700" s="1"/>
      <c r="Z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row>
    <row r="701" spans="1:82" ht="12"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2"/>
      <c r="Y701" s="1"/>
      <c r="Z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row>
    <row r="702" spans="1:82" ht="12"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2"/>
      <c r="Y702" s="1"/>
      <c r="Z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row>
    <row r="703" spans="1:82" ht="12"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2"/>
      <c r="Y703" s="1"/>
      <c r="Z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row>
    <row r="704" spans="1:82" ht="12"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2"/>
      <c r="Y704" s="1"/>
      <c r="Z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row>
    <row r="705" spans="1:82" ht="12"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2"/>
      <c r="Y705" s="1"/>
      <c r="Z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row>
    <row r="706" spans="1:82" ht="12"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2"/>
      <c r="Y706" s="1"/>
      <c r="Z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row>
    <row r="707" spans="1:82" ht="12"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2"/>
      <c r="Y707" s="1"/>
      <c r="Z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row>
    <row r="708" spans="1:82" ht="12"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2"/>
      <c r="Y708" s="1"/>
      <c r="Z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row>
    <row r="709" spans="1:82" ht="12"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2"/>
      <c r="Y709" s="1"/>
      <c r="Z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row>
    <row r="710" spans="1:82" ht="12"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2"/>
      <c r="Y710" s="1"/>
      <c r="Z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row>
    <row r="711" spans="1:82" ht="12"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2"/>
      <c r="Y711" s="1"/>
      <c r="Z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row>
    <row r="712" spans="1:82" ht="12"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2"/>
      <c r="Y712" s="1"/>
      <c r="Z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row>
    <row r="713" spans="1:82" ht="12"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2"/>
      <c r="Y713" s="1"/>
      <c r="Z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row>
    <row r="714" spans="1:82" ht="12"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2"/>
      <c r="Y714" s="1"/>
      <c r="Z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row>
    <row r="715" spans="1:82" ht="12"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2"/>
      <c r="Y715" s="1"/>
      <c r="Z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row>
    <row r="716" spans="1:82" ht="12"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2"/>
      <c r="Y716" s="1"/>
      <c r="Z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row>
    <row r="717" spans="1:82" ht="12"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2"/>
      <c r="Y717" s="1"/>
      <c r="Z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row>
    <row r="718" spans="1:82" ht="12"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2"/>
      <c r="Y718" s="1"/>
      <c r="Z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row>
    <row r="719" spans="1:82" ht="12"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2"/>
      <c r="Y719" s="1"/>
      <c r="Z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row>
    <row r="720" spans="1:82" ht="12"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2"/>
      <c r="Y720" s="1"/>
      <c r="Z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row>
    <row r="721" spans="1:82" ht="12"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2"/>
      <c r="Y721" s="1"/>
      <c r="Z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row>
    <row r="722" spans="1:82" ht="12"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2"/>
      <c r="Y722" s="1"/>
      <c r="Z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row>
    <row r="723" spans="1:82" ht="12"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2"/>
      <c r="Y723" s="1"/>
      <c r="Z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row>
    <row r="724" spans="1:82" ht="12"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2"/>
      <c r="Y724" s="1"/>
      <c r="Z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row>
    <row r="725" spans="1:82" ht="12"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2"/>
      <c r="Y725" s="1"/>
      <c r="Z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row>
    <row r="726" spans="1:82" ht="12"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2"/>
      <c r="Y726" s="1"/>
      <c r="Z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row>
    <row r="727" spans="1:82" ht="12"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2"/>
      <c r="Y727" s="1"/>
      <c r="Z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row>
    <row r="728" spans="1:82" ht="12"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2"/>
      <c r="Y728" s="1"/>
      <c r="Z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row>
    <row r="729" spans="1:82" ht="12"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2"/>
      <c r="Y729" s="1"/>
      <c r="Z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row>
    <row r="730" spans="1:82" ht="12"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2"/>
      <c r="Y730" s="1"/>
      <c r="Z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row>
    <row r="731" spans="1:82" ht="12"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2"/>
      <c r="Y731" s="1"/>
      <c r="Z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row>
    <row r="732" spans="1:82" ht="12"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2"/>
      <c r="Y732" s="1"/>
      <c r="Z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row>
    <row r="733" spans="1:82" ht="12"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2"/>
      <c r="Y733" s="1"/>
      <c r="Z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row>
    <row r="734" spans="1:82" ht="12"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2"/>
      <c r="Y734" s="1"/>
      <c r="Z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row>
    <row r="735" spans="1:82" ht="12"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2"/>
      <c r="Y735" s="1"/>
      <c r="Z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row>
    <row r="736" spans="1:82" ht="12"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2"/>
      <c r="Y736" s="1"/>
      <c r="Z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row>
    <row r="737" spans="1:82" ht="12"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2"/>
      <c r="Y737" s="1"/>
      <c r="Z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row>
    <row r="738" spans="1:82" ht="12"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2"/>
      <c r="Y738" s="1"/>
      <c r="Z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row>
    <row r="739" spans="1:82" ht="12"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2"/>
      <c r="Y739" s="1"/>
      <c r="Z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row>
    <row r="740" spans="1:82" ht="12"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2"/>
      <c r="Y740" s="1"/>
      <c r="Z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row>
    <row r="741" spans="1:82" ht="12"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2"/>
      <c r="Y741" s="1"/>
      <c r="Z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row>
    <row r="742" spans="1:82" ht="12"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2"/>
      <c r="Y742" s="1"/>
      <c r="Z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row>
    <row r="743" spans="1:82" ht="12"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2"/>
      <c r="Y743" s="1"/>
      <c r="Z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row>
    <row r="744" spans="1:82" ht="12"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2"/>
      <c r="Y744" s="1"/>
      <c r="Z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row>
    <row r="745" spans="1:82" ht="12"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2"/>
      <c r="Y745" s="1"/>
      <c r="Z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row>
    <row r="746" spans="1:82" ht="12"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2"/>
      <c r="Y746" s="1"/>
      <c r="Z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row>
    <row r="747" spans="1:82" ht="12"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2"/>
      <c r="Y747" s="1"/>
      <c r="Z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row>
    <row r="748" spans="1:82" ht="12"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2"/>
      <c r="Y748" s="1"/>
      <c r="Z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row>
    <row r="749" spans="1:82" ht="12"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2"/>
      <c r="Y749" s="1"/>
      <c r="Z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row>
    <row r="750" spans="1:82" ht="12"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2"/>
      <c r="Y750" s="1"/>
      <c r="Z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row>
    <row r="751" spans="1:82" ht="12"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2"/>
      <c r="Y751" s="1"/>
      <c r="Z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row>
    <row r="752" spans="1:82" ht="12"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2"/>
      <c r="Y752" s="1"/>
      <c r="Z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row>
    <row r="753" spans="1:82" ht="12"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2"/>
      <c r="Y753" s="1"/>
      <c r="Z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row>
    <row r="754" spans="1:82" ht="12"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2"/>
      <c r="Y754" s="1"/>
      <c r="Z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row>
    <row r="755" spans="1:82" ht="12"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2"/>
      <c r="Y755" s="1"/>
      <c r="Z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row>
    <row r="756" spans="1:82" ht="12"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2"/>
      <c r="Y756" s="1"/>
      <c r="Z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row>
    <row r="757" spans="1:82" ht="12"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2"/>
      <c r="Y757" s="1"/>
      <c r="Z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row>
    <row r="758" spans="1:82" ht="12"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2"/>
      <c r="Y758" s="1"/>
      <c r="Z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row>
    <row r="759" spans="1:82" ht="12"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2"/>
      <c r="Y759" s="1"/>
      <c r="Z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row>
    <row r="760" spans="1:82" ht="12"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2"/>
      <c r="Y760" s="1"/>
      <c r="Z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row>
    <row r="761" spans="1:82" ht="12"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2"/>
      <c r="Y761" s="1"/>
      <c r="Z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row>
    <row r="762" spans="1:82" ht="12"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2"/>
      <c r="Y762" s="1"/>
      <c r="Z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row>
    <row r="763" spans="1:82" ht="12"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2"/>
      <c r="Y763" s="1"/>
      <c r="Z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row>
    <row r="764" spans="1:82" ht="12"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2"/>
      <c r="Y764" s="1"/>
      <c r="Z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row>
    <row r="765" spans="1:82" ht="12"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2"/>
      <c r="Y765" s="1"/>
      <c r="Z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row>
    <row r="766" spans="1:82" ht="12"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2"/>
      <c r="Y766" s="1"/>
      <c r="Z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row>
    <row r="767" spans="1:82" ht="12"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2"/>
      <c r="Y767" s="1"/>
      <c r="Z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row>
    <row r="768" spans="1:82" ht="12"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2"/>
      <c r="Y768" s="1"/>
      <c r="Z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row>
    <row r="769" spans="1:82" ht="12"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2"/>
      <c r="Y769" s="1"/>
      <c r="Z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row>
    <row r="770" spans="1:82" ht="12"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2"/>
      <c r="Y770" s="1"/>
      <c r="Z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row>
    <row r="771" spans="1:82" ht="12"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2"/>
      <c r="Y771" s="1"/>
      <c r="Z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row>
    <row r="772" spans="1:82" ht="12"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2"/>
      <c r="Y772" s="1"/>
      <c r="Z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row>
    <row r="773" spans="1:82" ht="12"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2"/>
      <c r="Y773" s="1"/>
      <c r="Z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row>
    <row r="774" spans="1:82" ht="12"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2"/>
      <c r="Y774" s="1"/>
      <c r="Z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row>
    <row r="775" spans="1:82" ht="12"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2"/>
      <c r="Y775" s="1"/>
      <c r="Z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row>
    <row r="776" spans="1:82" ht="12"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2"/>
      <c r="Y776" s="1"/>
      <c r="Z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row>
    <row r="777" spans="1:82" ht="12"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2"/>
      <c r="Y777" s="1"/>
      <c r="Z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row>
    <row r="778" spans="1:82" ht="12"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2"/>
      <c r="Y778" s="1"/>
      <c r="Z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row>
    <row r="779" spans="1:82" ht="12"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2"/>
      <c r="Y779" s="1"/>
      <c r="Z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row>
    <row r="780" spans="1:82" ht="12"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2"/>
      <c r="Y780" s="1"/>
      <c r="Z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row>
    <row r="781" spans="1:82" ht="12"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2"/>
      <c r="Y781" s="1"/>
      <c r="Z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row>
    <row r="782" spans="1:82" ht="12"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2"/>
      <c r="Y782" s="1"/>
      <c r="Z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row>
    <row r="783" spans="1:82" ht="12"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2"/>
      <c r="Y783" s="1"/>
      <c r="Z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row>
    <row r="784" spans="1:82" ht="12"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2"/>
      <c r="Y784" s="1"/>
      <c r="Z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row>
    <row r="785" spans="1:82" ht="12"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2"/>
      <c r="Y785" s="1"/>
      <c r="Z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row>
    <row r="786" spans="1:82" ht="12"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2"/>
      <c r="Y786" s="1"/>
      <c r="Z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row>
    <row r="787" spans="1:82" ht="12"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2"/>
      <c r="Y787" s="1"/>
      <c r="Z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row>
    <row r="788" spans="1:82" ht="12"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2"/>
      <c r="Y788" s="1"/>
      <c r="Z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row>
    <row r="789" spans="1:82" ht="12"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2"/>
      <c r="Y789" s="1"/>
      <c r="Z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row>
    <row r="790" spans="1:82" ht="12"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2"/>
      <c r="Y790" s="1"/>
      <c r="Z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row>
    <row r="791" spans="1:82" ht="12"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2"/>
      <c r="Y791" s="1"/>
      <c r="Z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row>
    <row r="792" spans="1:82" ht="12"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2"/>
      <c r="Y792" s="1"/>
      <c r="Z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row>
    <row r="793" spans="1:82" ht="12"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2"/>
      <c r="Y793" s="1"/>
      <c r="Z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row>
    <row r="794" spans="1:82" ht="12"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2"/>
      <c r="Y794" s="1"/>
      <c r="Z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row>
    <row r="795" spans="1:82" ht="12"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2"/>
      <c r="Y795" s="1"/>
      <c r="Z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row>
    <row r="796" spans="1:82" ht="12"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2"/>
      <c r="Y796" s="1"/>
      <c r="Z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row>
    <row r="797" spans="1:82" ht="12"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2"/>
      <c r="Y797" s="1"/>
      <c r="Z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row>
    <row r="798" spans="1:82" ht="12"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2"/>
      <c r="Y798" s="1"/>
      <c r="Z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row>
    <row r="799" spans="1:82" ht="12"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2"/>
      <c r="Y799" s="1"/>
      <c r="Z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row>
    <row r="800" spans="1:82" ht="12"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2"/>
      <c r="Y800" s="1"/>
      <c r="Z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row>
    <row r="801" spans="1:82" ht="12"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2"/>
      <c r="Y801" s="1"/>
      <c r="Z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row>
    <row r="802" spans="1:82" ht="12"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2"/>
      <c r="Y802" s="1"/>
      <c r="Z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row>
    <row r="803" spans="1:82" ht="12"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2"/>
      <c r="Y803" s="1"/>
      <c r="Z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row>
    <row r="804" spans="1:82" ht="12"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2"/>
      <c r="Y804" s="1"/>
      <c r="Z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row>
    <row r="805" spans="1:82" ht="12"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2"/>
      <c r="Y805" s="1"/>
      <c r="Z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row>
    <row r="806" spans="1:82" ht="12"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2"/>
      <c r="Y806" s="1"/>
      <c r="Z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row>
    <row r="807" spans="1:82" ht="12"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2"/>
      <c r="Y807" s="1"/>
      <c r="Z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row>
    <row r="808" spans="1:82" ht="12"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2"/>
      <c r="Y808" s="1"/>
      <c r="Z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row>
    <row r="809" spans="1:82" ht="12"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2"/>
      <c r="Y809" s="1"/>
      <c r="Z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row>
    <row r="810" spans="1:82" ht="12"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2"/>
      <c r="Y810" s="1"/>
      <c r="Z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row>
    <row r="811" spans="1:82" ht="12"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2"/>
      <c r="Y811" s="1"/>
      <c r="Z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row>
    <row r="812" spans="1:82" ht="12"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2"/>
      <c r="Y812" s="1"/>
      <c r="Z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row>
    <row r="813" spans="1:82" ht="12"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2"/>
      <c r="Y813" s="1"/>
      <c r="Z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row>
    <row r="814" spans="1:82" ht="12"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2"/>
      <c r="Y814" s="1"/>
      <c r="Z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row>
    <row r="815" spans="1:82" ht="12"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2"/>
      <c r="Y815" s="1"/>
      <c r="Z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row>
    <row r="816" spans="1:82" ht="12"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2"/>
      <c r="Y816" s="1"/>
      <c r="Z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row>
    <row r="817" spans="1:82" ht="12"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2"/>
      <c r="Y817" s="1"/>
      <c r="Z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row>
    <row r="818" spans="1:82" ht="12"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2"/>
      <c r="Y818" s="1"/>
      <c r="Z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row>
    <row r="819" spans="1:82" ht="12"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2"/>
      <c r="Y819" s="1"/>
      <c r="Z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row>
    <row r="820" spans="1:82" ht="12"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2"/>
      <c r="Y820" s="1"/>
      <c r="Z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row>
    <row r="821" spans="1:82" ht="12"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2"/>
      <c r="Y821" s="1"/>
      <c r="Z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row>
    <row r="822" spans="1:82" ht="12"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2"/>
      <c r="Y822" s="1"/>
      <c r="Z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row>
    <row r="823" spans="1:82" ht="12"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2"/>
      <c r="Y823" s="1"/>
      <c r="Z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row>
    <row r="824" spans="1:82" ht="12"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2"/>
      <c r="Y824" s="1"/>
      <c r="Z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row>
    <row r="825" spans="1:82" ht="12"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2"/>
      <c r="Y825" s="1"/>
      <c r="Z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row>
    <row r="826" spans="1:82" ht="12"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2"/>
      <c r="Y826" s="1"/>
      <c r="Z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row>
    <row r="827" spans="1:82" ht="12"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2"/>
      <c r="Y827" s="1"/>
      <c r="Z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row>
    <row r="828" spans="1:82" ht="12"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2"/>
      <c r="Y828" s="1"/>
      <c r="Z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row>
    <row r="829" spans="1:82" ht="12"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2"/>
      <c r="Y829" s="1"/>
      <c r="Z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row>
    <row r="830" spans="1:82" ht="12"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2"/>
      <c r="Y830" s="1"/>
      <c r="Z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row>
    <row r="831" spans="1:82" ht="12"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2"/>
      <c r="Y831" s="1"/>
      <c r="Z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row>
    <row r="832" spans="1:82" ht="12"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2"/>
      <c r="Y832" s="1"/>
      <c r="Z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row>
    <row r="833" spans="1:82" ht="12"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2"/>
      <c r="Y833" s="1"/>
      <c r="Z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row>
    <row r="834" spans="1:82" ht="12"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2"/>
      <c r="Y834" s="1"/>
      <c r="Z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row>
    <row r="835" spans="1:82" ht="12"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2"/>
      <c r="Y835" s="1"/>
      <c r="Z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row>
    <row r="836" spans="1:82" ht="12"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2"/>
      <c r="Y836" s="1"/>
      <c r="Z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row>
    <row r="837" spans="1:82" ht="12"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2"/>
      <c r="Y837" s="1"/>
      <c r="Z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row>
    <row r="838" spans="1:82" ht="12"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2"/>
      <c r="Y838" s="1"/>
      <c r="Z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row>
    <row r="839" spans="1:82" ht="12"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2"/>
      <c r="Y839" s="1"/>
      <c r="Z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row>
    <row r="840" spans="1:82" ht="12"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2"/>
      <c r="Y840" s="1"/>
      <c r="Z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row>
    <row r="841" spans="1:82" ht="12"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2"/>
      <c r="Y841" s="1"/>
      <c r="Z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row>
    <row r="842" spans="1:82" ht="12"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2"/>
      <c r="Y842" s="1"/>
      <c r="Z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row>
    <row r="843" spans="1:82" ht="12"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2"/>
      <c r="Y843" s="1"/>
      <c r="Z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row>
    <row r="844" spans="1:82" ht="12"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2"/>
      <c r="Y844" s="1"/>
      <c r="Z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row>
    <row r="845" spans="1:82" ht="12"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2"/>
      <c r="Y845" s="1"/>
      <c r="Z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row>
    <row r="846" spans="1:82" ht="12"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2"/>
      <c r="Y846" s="1"/>
      <c r="Z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row>
    <row r="847" spans="1:82" ht="12"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2"/>
      <c r="Y847" s="1"/>
      <c r="Z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row>
    <row r="848" spans="1:82" ht="12"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2"/>
      <c r="Y848" s="1"/>
      <c r="Z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row>
    <row r="849" spans="1:82" ht="12"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2"/>
      <c r="Y849" s="1"/>
      <c r="Z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row>
    <row r="850" spans="1:82" ht="12"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2"/>
      <c r="Y850" s="1"/>
      <c r="Z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row>
    <row r="851" spans="1:82" ht="12"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2"/>
      <c r="Y851" s="1"/>
      <c r="Z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row>
    <row r="852" spans="1:82" ht="12"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2"/>
      <c r="Y852" s="1"/>
      <c r="Z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row>
    <row r="853" spans="1:82" ht="12"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2"/>
      <c r="Y853" s="1"/>
      <c r="Z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row>
    <row r="854" spans="1:82" ht="12"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2"/>
      <c r="Y854" s="1"/>
      <c r="Z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row>
    <row r="855" spans="1:82" ht="12"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2"/>
      <c r="Y855" s="1"/>
      <c r="Z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row>
    <row r="856" spans="1:82" ht="12"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2"/>
      <c r="Y856" s="1"/>
      <c r="Z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row>
    <row r="857" spans="1:82" ht="12"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2"/>
      <c r="Y857" s="1"/>
      <c r="Z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row>
    <row r="858" spans="1:82" ht="12"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2"/>
      <c r="Y858" s="1"/>
      <c r="Z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row>
    <row r="859" spans="1:82" ht="12"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2"/>
      <c r="Y859" s="1"/>
      <c r="Z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row>
    <row r="860" spans="1:82" ht="12"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2"/>
      <c r="Y860" s="1"/>
      <c r="Z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row>
    <row r="861" spans="1:82" ht="12"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2"/>
      <c r="Y861" s="1"/>
      <c r="Z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row>
    <row r="862" spans="1:82" ht="12"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2"/>
      <c r="Y862" s="1"/>
      <c r="Z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row>
    <row r="863" spans="1:82" ht="12"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2"/>
      <c r="Y863" s="1"/>
      <c r="Z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row>
    <row r="864" spans="1:82" ht="12"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2"/>
      <c r="Y864" s="1"/>
      <c r="Z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row>
    <row r="865" spans="1:82" ht="12"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2"/>
      <c r="Y865" s="1"/>
      <c r="Z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row>
    <row r="866" spans="1:82" ht="12"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2"/>
      <c r="Y866" s="1"/>
      <c r="Z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row>
    <row r="867" spans="1:82" ht="12"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2"/>
      <c r="Y867" s="1"/>
      <c r="Z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row>
    <row r="868" spans="1:82" ht="12"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2"/>
      <c r="Y868" s="1"/>
      <c r="Z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row>
    <row r="869" spans="1:82" ht="12"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2"/>
      <c r="Y869" s="1"/>
      <c r="Z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row>
    <row r="870" spans="1:82" ht="12"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2"/>
      <c r="Y870" s="1"/>
      <c r="Z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row>
    <row r="871" spans="1:82" ht="12"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2"/>
      <c r="Y871" s="1"/>
      <c r="Z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row>
    <row r="872" spans="1:82" ht="12"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2"/>
      <c r="Y872" s="1"/>
      <c r="Z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row>
    <row r="873" spans="1:82" ht="12"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2"/>
      <c r="Y873" s="1"/>
      <c r="Z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row>
    <row r="874" spans="1:82" ht="12"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2"/>
      <c r="Y874" s="1"/>
      <c r="Z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row>
    <row r="875" spans="1:82" ht="12"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2"/>
      <c r="Y875" s="1"/>
      <c r="Z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row>
    <row r="876" spans="1:82" ht="12"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2"/>
      <c r="Y876" s="1"/>
      <c r="Z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row>
    <row r="877" spans="1:82" ht="12"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2"/>
      <c r="Y877" s="1"/>
      <c r="Z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row>
    <row r="878" spans="1:82" ht="12"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2"/>
      <c r="Y878" s="1"/>
      <c r="Z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row>
    <row r="879" spans="1:82" ht="12"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2"/>
      <c r="Y879" s="1"/>
      <c r="Z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row>
    <row r="880" spans="1:82" ht="12"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2"/>
      <c r="Y880" s="1"/>
      <c r="Z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row>
    <row r="881" spans="1:82" ht="12"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2"/>
      <c r="Y881" s="1"/>
      <c r="Z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row>
    <row r="882" spans="1:82" ht="12"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2"/>
      <c r="Y882" s="1"/>
      <c r="Z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row>
    <row r="883" spans="1:82" ht="12"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2"/>
      <c r="Y883" s="1"/>
      <c r="Z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row>
    <row r="884" spans="1:82" ht="12"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2"/>
      <c r="Y884" s="1"/>
      <c r="Z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row>
    <row r="885" spans="1:82" ht="12"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2"/>
      <c r="Y885" s="1"/>
      <c r="Z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row>
    <row r="886" spans="1:82" ht="12"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2"/>
      <c r="Y886" s="1"/>
      <c r="Z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row>
    <row r="887" spans="1:82" ht="12"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2"/>
      <c r="Y887" s="1"/>
      <c r="Z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row>
    <row r="888" spans="1:82" ht="12"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2"/>
      <c r="Y888" s="1"/>
      <c r="Z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row>
    <row r="889" spans="1:82" ht="12"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2"/>
      <c r="Y889" s="1"/>
      <c r="Z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row>
    <row r="890" spans="1:82" ht="12"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2"/>
      <c r="Y890" s="1"/>
      <c r="Z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row>
    <row r="891" spans="1:82" ht="12"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2"/>
      <c r="Y891" s="1"/>
      <c r="Z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row>
    <row r="892" spans="1:82" ht="12"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2"/>
      <c r="Y892" s="1"/>
      <c r="Z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row>
    <row r="893" spans="1:82" ht="12"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2"/>
      <c r="Y893" s="1"/>
      <c r="Z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row>
    <row r="894" spans="1:82" ht="12"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2"/>
      <c r="Y894" s="1"/>
      <c r="Z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row>
    <row r="895" spans="1:82" ht="12"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2"/>
      <c r="Y895" s="1"/>
      <c r="Z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row>
    <row r="896" spans="1:82" ht="12"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2"/>
      <c r="Y896" s="1"/>
      <c r="Z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row>
    <row r="897" spans="1:82" ht="12"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2"/>
      <c r="Y897" s="1"/>
      <c r="Z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row>
    <row r="898" spans="1:82" ht="12"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2"/>
      <c r="Y898" s="1"/>
      <c r="Z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row>
    <row r="899" spans="1:82" ht="12"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2"/>
      <c r="Y899" s="1"/>
      <c r="Z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row>
    <row r="900" spans="1:82" ht="12"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2"/>
      <c r="Y900" s="1"/>
      <c r="Z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row>
    <row r="901" spans="1:82" ht="12"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2"/>
      <c r="Y901" s="1"/>
      <c r="Z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row>
    <row r="902" spans="1:82" ht="12"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2"/>
      <c r="Y902" s="1"/>
      <c r="Z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row>
    <row r="903" spans="1:82" ht="12"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2"/>
      <c r="Y903" s="1"/>
      <c r="Z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row>
    <row r="904" spans="1:82" ht="12"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2"/>
      <c r="Y904" s="1"/>
      <c r="Z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row>
    <row r="905" spans="1:82" ht="12"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2"/>
      <c r="Y905" s="1"/>
      <c r="Z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row>
    <row r="906" spans="1:82" ht="12"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2"/>
      <c r="Y906" s="1"/>
      <c r="Z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row>
    <row r="907" spans="1:82" ht="12"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2"/>
      <c r="Y907" s="1"/>
      <c r="Z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row>
    <row r="908" spans="1:82" ht="12"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2"/>
      <c r="Y908" s="1"/>
      <c r="Z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row>
    <row r="909" spans="1:82" ht="12"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2"/>
      <c r="Y909" s="1"/>
      <c r="Z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row>
    <row r="910" spans="1:82" ht="12"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2"/>
      <c r="Y910" s="1"/>
      <c r="Z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row>
    <row r="911" spans="1:82" ht="12"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2"/>
      <c r="Y911" s="1"/>
      <c r="Z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row>
    <row r="912" spans="1:82" ht="12"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2"/>
      <c r="Y912" s="1"/>
      <c r="Z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row>
    <row r="913" spans="1:82" ht="12"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2"/>
      <c r="Y913" s="1"/>
      <c r="Z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row>
    <row r="914" spans="1:82" ht="12"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2"/>
      <c r="Y914" s="1"/>
      <c r="Z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row>
    <row r="915" spans="1:82" ht="12"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2"/>
      <c r="Y915" s="1"/>
      <c r="Z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row>
    <row r="916" spans="1:82" ht="12"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2"/>
      <c r="Y916" s="1"/>
      <c r="Z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row>
    <row r="917" spans="1:82" ht="12"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2"/>
      <c r="Y917" s="1"/>
      <c r="Z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row>
    <row r="918" spans="1:82" ht="12"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2"/>
      <c r="Y918" s="1"/>
      <c r="Z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row>
    <row r="919" spans="1:82" ht="12"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2"/>
      <c r="Y919" s="1"/>
      <c r="Z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row>
    <row r="920" spans="1:82" ht="12"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2"/>
      <c r="Y920" s="1"/>
      <c r="Z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row>
    <row r="921" spans="1:82" ht="12"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2"/>
      <c r="Y921" s="1"/>
      <c r="Z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row>
    <row r="922" spans="1:82" ht="12"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2"/>
      <c r="Y922" s="1"/>
      <c r="Z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row>
    <row r="923" spans="1:82" ht="12"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2"/>
      <c r="Y923" s="1"/>
      <c r="Z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row>
    <row r="924" spans="1:82" ht="12"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2"/>
      <c r="Y924" s="1"/>
      <c r="Z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row>
    <row r="925" spans="1:82" ht="12"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2"/>
      <c r="Y925" s="1"/>
      <c r="Z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row>
    <row r="926" spans="1:82" ht="12"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2"/>
      <c r="Y926" s="1"/>
      <c r="Z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row>
    <row r="927" spans="1:82" ht="12"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2"/>
      <c r="Y927" s="1"/>
      <c r="Z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row>
    <row r="928" spans="1:82" ht="12"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2"/>
      <c r="Y928" s="1"/>
      <c r="Z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row>
    <row r="929" spans="1:82" ht="12"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2"/>
      <c r="Y929" s="1"/>
      <c r="Z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row>
    <row r="930" spans="1:82" ht="12"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2"/>
      <c r="Y930" s="1"/>
      <c r="Z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row>
    <row r="931" spans="1:82" ht="12"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2"/>
      <c r="Y931" s="1"/>
      <c r="Z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row>
    <row r="932" spans="1:82" ht="12"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2"/>
      <c r="Y932" s="1"/>
      <c r="Z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row>
    <row r="933" spans="1:82" ht="12"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2"/>
      <c r="Y933" s="1"/>
      <c r="Z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row>
    <row r="934" spans="1:82" ht="12"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2"/>
      <c r="Y934" s="1"/>
      <c r="Z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row>
    <row r="935" spans="1:82" ht="12"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2"/>
      <c r="Y935" s="1"/>
      <c r="Z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row>
    <row r="936" spans="1:82" ht="12"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2"/>
      <c r="Y936" s="1"/>
      <c r="Z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row>
    <row r="937" spans="1:82" ht="12"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2"/>
      <c r="Y937" s="1"/>
      <c r="Z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row>
    <row r="938" spans="1:82" ht="12"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2"/>
      <c r="Y938" s="1"/>
      <c r="Z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row>
    <row r="939" spans="1:82" ht="12"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2"/>
      <c r="Y939" s="1"/>
      <c r="Z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row>
    <row r="940" spans="1:82" ht="12"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2"/>
      <c r="Y940" s="1"/>
      <c r="Z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row>
    <row r="941" spans="1:82" ht="12"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2"/>
      <c r="Y941" s="1"/>
      <c r="Z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row>
    <row r="942" spans="1:82" ht="12"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2"/>
      <c r="Y942" s="1"/>
      <c r="Z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row>
    <row r="943" spans="1:82" ht="12"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2"/>
      <c r="Y943" s="1"/>
      <c r="Z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row>
    <row r="944" spans="1:82" ht="12"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2"/>
      <c r="Y944" s="1"/>
      <c r="Z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row>
    <row r="945" spans="1:82" ht="12"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2"/>
      <c r="Y945" s="1"/>
      <c r="Z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row>
    <row r="946" spans="1:82" ht="12"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2"/>
      <c r="Y946" s="1"/>
      <c r="Z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row>
    <row r="947" spans="1:82" ht="12"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2"/>
      <c r="Y947" s="1"/>
      <c r="Z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row>
    <row r="948" spans="1:82" ht="12"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2"/>
      <c r="Y948" s="1"/>
      <c r="Z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row>
    <row r="949" spans="1:82" ht="12"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2"/>
      <c r="Y949" s="1"/>
      <c r="Z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row>
    <row r="950" spans="1:82" ht="12"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2"/>
      <c r="Y950" s="1"/>
      <c r="Z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row>
    <row r="951" spans="1:82" ht="12"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2"/>
      <c r="Y951" s="1"/>
      <c r="Z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row>
    <row r="952" spans="1:82" ht="12"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2"/>
      <c r="Y952" s="1"/>
      <c r="Z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row>
    <row r="953" spans="1:82" ht="12"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2"/>
      <c r="Y953" s="1"/>
      <c r="Z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row>
    <row r="954" spans="1:82" ht="12"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2"/>
      <c r="Y954" s="1"/>
      <c r="Z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row>
    <row r="955" spans="1:82" ht="12"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2"/>
      <c r="Y955" s="1"/>
      <c r="Z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row>
    <row r="956" spans="1:82" ht="12"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2"/>
      <c r="Y956" s="1"/>
      <c r="Z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row>
    <row r="957" spans="1:82" ht="12"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2"/>
      <c r="Y957" s="1"/>
      <c r="Z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row>
    <row r="958" spans="1:82" ht="12"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2"/>
      <c r="Y958" s="1"/>
      <c r="Z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row>
    <row r="959" spans="1:82" ht="12"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2"/>
      <c r="Y959" s="1"/>
      <c r="Z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row>
    <row r="960" spans="1:82" ht="12"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2"/>
      <c r="Y960" s="1"/>
      <c r="Z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row>
    <row r="961" spans="1:82" ht="12"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2"/>
      <c r="Y961" s="1"/>
      <c r="Z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row>
    <row r="962" spans="1:82" ht="12"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2"/>
      <c r="Y962" s="1"/>
      <c r="Z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row>
    <row r="963" spans="1:82" ht="12"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2"/>
      <c r="Y963" s="1"/>
      <c r="Z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row>
    <row r="964" spans="1:82" ht="12"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2"/>
      <c r="Y964" s="1"/>
      <c r="Z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row>
    <row r="965" spans="1:82" ht="12"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2"/>
      <c r="Y965" s="1"/>
      <c r="Z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row>
    <row r="966" spans="1:82" ht="12"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2"/>
      <c r="Y966" s="1"/>
      <c r="Z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row>
    <row r="967" spans="1:82" ht="12"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2"/>
      <c r="Y967" s="1"/>
      <c r="Z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row>
    <row r="968" spans="1:82" ht="12"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2"/>
      <c r="Y968" s="1"/>
      <c r="Z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row>
    <row r="969" spans="1:82" ht="12"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2"/>
      <c r="Y969" s="1"/>
      <c r="Z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row>
    <row r="970" spans="1:82" ht="12"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2"/>
      <c r="Y970" s="1"/>
      <c r="Z970" s="2"/>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row>
    <row r="971" spans="1:82" ht="12"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2"/>
      <c r="Y971" s="1"/>
      <c r="Z971" s="2"/>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row>
    <row r="972" spans="1:82" ht="12"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2"/>
      <c r="Y972" s="1"/>
      <c r="Z972" s="2"/>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row>
    <row r="973" spans="1:82" ht="12"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2"/>
      <c r="Y973" s="1"/>
      <c r="Z973" s="2"/>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row>
    <row r="974" spans="1:82" ht="12"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2"/>
      <c r="Y974" s="1"/>
      <c r="Z974" s="2"/>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row>
    <row r="975" spans="1:82" ht="12"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2"/>
      <c r="Y975" s="1"/>
      <c r="Z975" s="2"/>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row>
    <row r="976" spans="1:82" ht="12"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2"/>
      <c r="Y976" s="1"/>
      <c r="Z976" s="2"/>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row>
    <row r="977" spans="1:82" ht="12"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2"/>
      <c r="Y977" s="1"/>
      <c r="Z977" s="2"/>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row>
    <row r="978" spans="1:82" ht="12"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2"/>
      <c r="Y978" s="1"/>
      <c r="Z978" s="2"/>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row>
    <row r="979" spans="1:82" ht="12"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2"/>
      <c r="Y979" s="1"/>
      <c r="Z979" s="2"/>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row>
    <row r="980" spans="1:82" ht="12"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2"/>
      <c r="Y980" s="1"/>
      <c r="Z980" s="2"/>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row>
    <row r="981" spans="1:82" ht="12"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2"/>
      <c r="Y981" s="1"/>
      <c r="Z981" s="2"/>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row>
    <row r="982" spans="1:82" ht="12"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2"/>
      <c r="Y982" s="1"/>
      <c r="Z982" s="2"/>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row>
    <row r="983" spans="1:82" ht="12"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2"/>
      <c r="Y983" s="1"/>
      <c r="Z983" s="2"/>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row>
    <row r="984" spans="1:82" ht="12"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2"/>
      <c r="Y984" s="1"/>
      <c r="Z984" s="2"/>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row>
    <row r="985" spans="1:82" ht="12"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2"/>
      <c r="Y985" s="1"/>
      <c r="Z985" s="2"/>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row>
    <row r="986" spans="1:82" ht="12"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2"/>
      <c r="Y986" s="1"/>
      <c r="Z986" s="2"/>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row>
    <row r="987" spans="1:82" ht="12"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2"/>
      <c r="Y987" s="1"/>
      <c r="Z987" s="2"/>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row>
    <row r="988" spans="1:82" ht="12"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2"/>
      <c r="Y988" s="1"/>
      <c r="Z988" s="2"/>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row>
    <row r="989" spans="1:82" ht="12"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2"/>
      <c r="Y989" s="1"/>
      <c r="Z989" s="2"/>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row>
    <row r="990" spans="1:82" ht="12"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2"/>
      <c r="Y990" s="1"/>
      <c r="Z990" s="2"/>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row>
    <row r="991" spans="1:82" ht="12"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2"/>
      <c r="Y991" s="1"/>
      <c r="Z991" s="2"/>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row>
    <row r="992" spans="1:82" ht="12"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2"/>
      <c r="Y992" s="1"/>
      <c r="Z992" s="2"/>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row>
    <row r="993" spans="1:82" ht="12"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2"/>
      <c r="Y993" s="1"/>
      <c r="Z993" s="2"/>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row>
    <row r="994" spans="1:82" ht="12"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2"/>
      <c r="Y994" s="1"/>
      <c r="Z994" s="2"/>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row>
    <row r="995" spans="1:82" ht="12"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2"/>
      <c r="Y995" s="1"/>
      <c r="Z995" s="2"/>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row>
    <row r="996" spans="1:82" ht="12"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2"/>
      <c r="Y996" s="1"/>
      <c r="Z996" s="2"/>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row>
    <row r="997" spans="1:82" ht="12"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2"/>
      <c r="Y997" s="1"/>
      <c r="Z997" s="2"/>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row>
    <row r="998" spans="1:82" ht="12"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2"/>
      <c r="Y998" s="1"/>
      <c r="Z998" s="2"/>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row>
    <row r="999" spans="1:82" ht="12"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2"/>
      <c r="Y999" s="1"/>
      <c r="Z999" s="2"/>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row>
    <row r="1000" spans="1:82" ht="12"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2"/>
      <c r="Y1000" s="1"/>
      <c r="Z1000" s="2"/>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row>
    <row r="1001" spans="1:82" ht="12"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2"/>
      <c r="Y1001" s="1"/>
      <c r="Z1001" s="2"/>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row>
    <row r="1002" spans="1:82" ht="12"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2"/>
      <c r="Y1002" s="1"/>
      <c r="Z1002" s="2"/>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row>
    <row r="1003" spans="1:82" ht="12"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2"/>
      <c r="Y1003" s="1"/>
      <c r="Z1003" s="2"/>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row>
    <row r="1004" spans="1:82" ht="12"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2"/>
      <c r="Y1004" s="1"/>
      <c r="Z1004" s="2"/>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row>
    <row r="1005" spans="1:82" ht="12"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2"/>
      <c r="Y1005" s="1"/>
      <c r="Z1005" s="2"/>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row>
    <row r="1006" spans="1:82" ht="12"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2"/>
      <c r="Y1006" s="1"/>
      <c r="Z1006" s="2"/>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row>
    <row r="1007" spans="1:82" ht="12"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2"/>
      <c r="Y1007" s="1"/>
      <c r="Z1007" s="2"/>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row>
  </sheetData>
  <mergeCells count="435">
    <mergeCell ref="C25:E25"/>
    <mergeCell ref="F25:I25"/>
    <mergeCell ref="J25:L25"/>
    <mergeCell ref="M25:O25"/>
    <mergeCell ref="P25:S25"/>
    <mergeCell ref="T25:V25"/>
    <mergeCell ref="W25:X25"/>
    <mergeCell ref="BH25:BJ25"/>
    <mergeCell ref="BK25:BN25"/>
    <mergeCell ref="AA25:AB25"/>
    <mergeCell ref="AE25:AF25"/>
    <mergeCell ref="AG25:AJ25"/>
    <mergeCell ref="AQ25:AS25"/>
    <mergeCell ref="AX25:AY25"/>
    <mergeCell ref="BA25:BD25"/>
    <mergeCell ref="BE25:BG25"/>
    <mergeCell ref="BY21:CA21"/>
    <mergeCell ref="CB21:CD21"/>
    <mergeCell ref="AE21:AF21"/>
    <mergeCell ref="AG21:AJ21"/>
    <mergeCell ref="AQ21:AS21"/>
    <mergeCell ref="AX21:AY21"/>
    <mergeCell ref="BA21:BD21"/>
    <mergeCell ref="BE21:BG21"/>
    <mergeCell ref="BH21:BJ21"/>
    <mergeCell ref="M21:O21"/>
    <mergeCell ref="P21:S21"/>
    <mergeCell ref="T21:V21"/>
    <mergeCell ref="W21:X21"/>
    <mergeCell ref="AA21:AB21"/>
    <mergeCell ref="BK21:BN21"/>
    <mergeCell ref="BO21:BR21"/>
    <mergeCell ref="BS21:BU21"/>
    <mergeCell ref="BV21:BX21"/>
    <mergeCell ref="BY19:CA19"/>
    <mergeCell ref="CB19:CD19"/>
    <mergeCell ref="BA19:BD19"/>
    <mergeCell ref="BE19:BG19"/>
    <mergeCell ref="BH19:BJ19"/>
    <mergeCell ref="BK19:BN19"/>
    <mergeCell ref="BO19:BR19"/>
    <mergeCell ref="BS19:BU19"/>
    <mergeCell ref="BV19:BX19"/>
    <mergeCell ref="BV18:BX18"/>
    <mergeCell ref="BY18:CA18"/>
    <mergeCell ref="CB18:CD18"/>
    <mergeCell ref="BA17:BD17"/>
    <mergeCell ref="BA18:BD18"/>
    <mergeCell ref="BE18:BG18"/>
    <mergeCell ref="BH18:BJ18"/>
    <mergeCell ref="BK18:BN18"/>
    <mergeCell ref="BO18:BR18"/>
    <mergeCell ref="BS18:BU18"/>
    <mergeCell ref="BV10:BX16"/>
    <mergeCell ref="BY10:CA16"/>
    <mergeCell ref="BV17:BX17"/>
    <mergeCell ref="BY17:CA17"/>
    <mergeCell ref="CB17:CD17"/>
    <mergeCell ref="AX10:AY16"/>
    <mergeCell ref="AZ10:AZ16"/>
    <mergeCell ref="BA10:BD16"/>
    <mergeCell ref="BE10:BJ13"/>
    <mergeCell ref="BK10:BN16"/>
    <mergeCell ref="BO10:BR16"/>
    <mergeCell ref="BS10:BU16"/>
    <mergeCell ref="BE14:BG16"/>
    <mergeCell ref="BH14:BJ16"/>
    <mergeCell ref="BE17:BG17"/>
    <mergeCell ref="BH17:BJ17"/>
    <mergeCell ref="BK17:BN17"/>
    <mergeCell ref="BO17:BR17"/>
    <mergeCell ref="BS17:BU17"/>
    <mergeCell ref="BY20:CA20"/>
    <mergeCell ref="CB20:CD20"/>
    <mergeCell ref="BA20:BD20"/>
    <mergeCell ref="BE20:BG20"/>
    <mergeCell ref="BH20:BJ20"/>
    <mergeCell ref="BK20:BN20"/>
    <mergeCell ref="BO20:BR20"/>
    <mergeCell ref="BS20:BU20"/>
    <mergeCell ref="BV20:BX20"/>
    <mergeCell ref="BY4:CA4"/>
    <mergeCell ref="CB4:CD4"/>
    <mergeCell ref="BY5:CA5"/>
    <mergeCell ref="CB5:CD5"/>
    <mergeCell ref="CB10:CD16"/>
    <mergeCell ref="B2:D5"/>
    <mergeCell ref="E2:BX3"/>
    <mergeCell ref="BY2:CA2"/>
    <mergeCell ref="CB2:CD2"/>
    <mergeCell ref="BY3:CA3"/>
    <mergeCell ref="CB3:CD3"/>
    <mergeCell ref="E4:BX5"/>
    <mergeCell ref="AT9:AZ9"/>
    <mergeCell ref="BA9:BR9"/>
    <mergeCell ref="B6:AB6"/>
    <mergeCell ref="AC6:BC6"/>
    <mergeCell ref="BD6:CD6"/>
    <mergeCell ref="B7:AB7"/>
    <mergeCell ref="AC7:BC7"/>
    <mergeCell ref="BD7:CD7"/>
    <mergeCell ref="B9:V9"/>
    <mergeCell ref="BS9:CD9"/>
    <mergeCell ref="AA10:AB16"/>
    <mergeCell ref="AC10:AC16"/>
    <mergeCell ref="AQ20:AS20"/>
    <mergeCell ref="AX20:AY20"/>
    <mergeCell ref="AG9:AS9"/>
    <mergeCell ref="AK10:AP10"/>
    <mergeCell ref="AQ10:AS16"/>
    <mergeCell ref="AT10:AT16"/>
    <mergeCell ref="AU10:AU16"/>
    <mergeCell ref="AV10:AV16"/>
    <mergeCell ref="AW10:AW16"/>
    <mergeCell ref="AK11:AK16"/>
    <mergeCell ref="AL11:AL16"/>
    <mergeCell ref="AM11:AM16"/>
    <mergeCell ref="AN11:AN16"/>
    <mergeCell ref="AO11:AO16"/>
    <mergeCell ref="AP11:AP16"/>
    <mergeCell ref="AQ17:AS17"/>
    <mergeCell ref="AX17:AY17"/>
    <mergeCell ref="AQ18:AS18"/>
    <mergeCell ref="AX18:AY18"/>
    <mergeCell ref="AQ19:AS19"/>
    <mergeCell ref="AX19:AY19"/>
    <mergeCell ref="BO32:BR32"/>
    <mergeCell ref="BS32:BU32"/>
    <mergeCell ref="BV32:BX32"/>
    <mergeCell ref="BY32:CA32"/>
    <mergeCell ref="CB32:CD32"/>
    <mergeCell ref="BH31:BJ31"/>
    <mergeCell ref="BK31:BN31"/>
    <mergeCell ref="BO31:BR31"/>
    <mergeCell ref="BS31:BU31"/>
    <mergeCell ref="BV31:BX31"/>
    <mergeCell ref="BY31:CA31"/>
    <mergeCell ref="CB31:CD31"/>
    <mergeCell ref="BH32:BJ32"/>
    <mergeCell ref="BK32:BN32"/>
    <mergeCell ref="AA31:AB31"/>
    <mergeCell ref="AE31:AF31"/>
    <mergeCell ref="AG31:AJ31"/>
    <mergeCell ref="AQ31:AS31"/>
    <mergeCell ref="AX31:AY31"/>
    <mergeCell ref="BA31:BD31"/>
    <mergeCell ref="BE31:BG31"/>
    <mergeCell ref="C32:E32"/>
    <mergeCell ref="F32:I32"/>
    <mergeCell ref="J32:L32"/>
    <mergeCell ref="M32:O32"/>
    <mergeCell ref="P32:S32"/>
    <mergeCell ref="T32:V32"/>
    <mergeCell ref="W32:X32"/>
    <mergeCell ref="AA32:AB32"/>
    <mergeCell ref="AE32:AF32"/>
    <mergeCell ref="AG32:AJ32"/>
    <mergeCell ref="AQ32:AS32"/>
    <mergeCell ref="AX32:AY32"/>
    <mergeCell ref="BA32:BD32"/>
    <mergeCell ref="BE32:BG32"/>
    <mergeCell ref="BH30:BJ30"/>
    <mergeCell ref="BK30:BN30"/>
    <mergeCell ref="BO30:BR30"/>
    <mergeCell ref="BS30:BU30"/>
    <mergeCell ref="BV30:BX30"/>
    <mergeCell ref="BY30:CA30"/>
    <mergeCell ref="CB30:CD30"/>
    <mergeCell ref="AA30:AB30"/>
    <mergeCell ref="AE30:AF30"/>
    <mergeCell ref="AG30:AJ30"/>
    <mergeCell ref="AQ30:AS30"/>
    <mergeCell ref="AX30:AY30"/>
    <mergeCell ref="BA30:BD30"/>
    <mergeCell ref="BE30:BG30"/>
    <mergeCell ref="C28:E28"/>
    <mergeCell ref="F28:I28"/>
    <mergeCell ref="J28:L28"/>
    <mergeCell ref="M28:O28"/>
    <mergeCell ref="P28:S28"/>
    <mergeCell ref="T28:V28"/>
    <mergeCell ref="W28:X28"/>
    <mergeCell ref="C29:E29"/>
    <mergeCell ref="F29:I29"/>
    <mergeCell ref="J29:L29"/>
    <mergeCell ref="M29:O29"/>
    <mergeCell ref="P29:S29"/>
    <mergeCell ref="T29:V29"/>
    <mergeCell ref="W29:X29"/>
    <mergeCell ref="BS34:BU34"/>
    <mergeCell ref="BV34:BX34"/>
    <mergeCell ref="BY34:CA34"/>
    <mergeCell ref="CB34:CD34"/>
    <mergeCell ref="BY35:CA35"/>
    <mergeCell ref="W34:X34"/>
    <mergeCell ref="AA34:AB34"/>
    <mergeCell ref="BA34:BD34"/>
    <mergeCell ref="BE34:BG34"/>
    <mergeCell ref="BH34:BJ34"/>
    <mergeCell ref="BK34:BN34"/>
    <mergeCell ref="BO34:BR34"/>
    <mergeCell ref="P33:S33"/>
    <mergeCell ref="P34:S34"/>
    <mergeCell ref="C33:E33"/>
    <mergeCell ref="F33:I33"/>
    <mergeCell ref="J33:L33"/>
    <mergeCell ref="M33:O33"/>
    <mergeCell ref="T33:V33"/>
    <mergeCell ref="W33:X33"/>
    <mergeCell ref="C34:E34"/>
    <mergeCell ref="BH33:BJ33"/>
    <mergeCell ref="BK33:BN33"/>
    <mergeCell ref="BO33:BR33"/>
    <mergeCell ref="BS33:BU33"/>
    <mergeCell ref="BV33:BX33"/>
    <mergeCell ref="BY33:CA33"/>
    <mergeCell ref="CB33:CD33"/>
    <mergeCell ref="AA33:AB33"/>
    <mergeCell ref="AE33:AF33"/>
    <mergeCell ref="AG33:AJ33"/>
    <mergeCell ref="AQ33:AS33"/>
    <mergeCell ref="AX33:AY33"/>
    <mergeCell ref="BA33:BD33"/>
    <mergeCell ref="BE33:BG33"/>
    <mergeCell ref="C30:E30"/>
    <mergeCell ref="F30:I30"/>
    <mergeCell ref="J30:L30"/>
    <mergeCell ref="M30:O30"/>
    <mergeCell ref="P30:S30"/>
    <mergeCell ref="T30:V30"/>
    <mergeCell ref="W30:X30"/>
    <mergeCell ref="C31:E31"/>
    <mergeCell ref="F31:I31"/>
    <mergeCell ref="J31:L31"/>
    <mergeCell ref="M31:O31"/>
    <mergeCell ref="P31:S31"/>
    <mergeCell ref="T31:V31"/>
    <mergeCell ref="W31:X31"/>
    <mergeCell ref="BH29:BJ29"/>
    <mergeCell ref="BK29:BN29"/>
    <mergeCell ref="BO29:BR29"/>
    <mergeCell ref="BS29:BU29"/>
    <mergeCell ref="BV29:BX29"/>
    <mergeCell ref="BY29:CA29"/>
    <mergeCell ref="CB29:CD29"/>
    <mergeCell ref="AA29:AB29"/>
    <mergeCell ref="AE29:AF29"/>
    <mergeCell ref="AG29:AJ29"/>
    <mergeCell ref="AQ29:AS29"/>
    <mergeCell ref="AX29:AY29"/>
    <mergeCell ref="BA29:BD29"/>
    <mergeCell ref="BE29:BG29"/>
    <mergeCell ref="BH28:BJ28"/>
    <mergeCell ref="BK28:BN28"/>
    <mergeCell ref="BO28:BR28"/>
    <mergeCell ref="BS28:BU28"/>
    <mergeCell ref="BV28:BX28"/>
    <mergeCell ref="BY28:CA28"/>
    <mergeCell ref="CB28:CD28"/>
    <mergeCell ref="AA28:AB28"/>
    <mergeCell ref="AE28:AF28"/>
    <mergeCell ref="AG28:AJ28"/>
    <mergeCell ref="AQ28:AS28"/>
    <mergeCell ref="AX28:AY28"/>
    <mergeCell ref="BA28:BD28"/>
    <mergeCell ref="BE28:BG28"/>
    <mergeCell ref="BO27:BR27"/>
    <mergeCell ref="BS27:BU27"/>
    <mergeCell ref="BV27:BX27"/>
    <mergeCell ref="BY27:CA27"/>
    <mergeCell ref="CB27:CD27"/>
    <mergeCell ref="AA27:AB27"/>
    <mergeCell ref="AE27:AF27"/>
    <mergeCell ref="AG27:AJ27"/>
    <mergeCell ref="AQ27:AS27"/>
    <mergeCell ref="AX27:AY27"/>
    <mergeCell ref="BA27:BD27"/>
    <mergeCell ref="BE27:BG27"/>
    <mergeCell ref="C26:E26"/>
    <mergeCell ref="F26:I26"/>
    <mergeCell ref="J26:L26"/>
    <mergeCell ref="M26:O26"/>
    <mergeCell ref="P26:S26"/>
    <mergeCell ref="T26:V26"/>
    <mergeCell ref="W26:X26"/>
    <mergeCell ref="BH27:BJ27"/>
    <mergeCell ref="BK27:BN27"/>
    <mergeCell ref="C27:E27"/>
    <mergeCell ref="F27:I27"/>
    <mergeCell ref="J27:L27"/>
    <mergeCell ref="M27:O27"/>
    <mergeCell ref="P27:S27"/>
    <mergeCell ref="T27:V27"/>
    <mergeCell ref="W27:X27"/>
    <mergeCell ref="BH26:BJ26"/>
    <mergeCell ref="BK26:BN26"/>
    <mergeCell ref="AA26:AB26"/>
    <mergeCell ref="AE26:AF26"/>
    <mergeCell ref="AG26:AJ26"/>
    <mergeCell ref="AQ26:AS26"/>
    <mergeCell ref="AX26:AY26"/>
    <mergeCell ref="BA26:BD26"/>
    <mergeCell ref="BO24:BR24"/>
    <mergeCell ref="BS24:BU24"/>
    <mergeCell ref="BV24:BX24"/>
    <mergeCell ref="BY24:CA24"/>
    <mergeCell ref="CB24:CD24"/>
    <mergeCell ref="BV26:BX26"/>
    <mergeCell ref="BY26:CA26"/>
    <mergeCell ref="BO25:BR25"/>
    <mergeCell ref="BS25:BU25"/>
    <mergeCell ref="BV25:BX25"/>
    <mergeCell ref="BY25:CA25"/>
    <mergeCell ref="CB25:CD25"/>
    <mergeCell ref="BO26:BR26"/>
    <mergeCell ref="BS26:BU26"/>
    <mergeCell ref="CB26:CD26"/>
    <mergeCell ref="AA24:AB24"/>
    <mergeCell ref="AE24:AF24"/>
    <mergeCell ref="AG24:AJ24"/>
    <mergeCell ref="C24:E24"/>
    <mergeCell ref="F24:I24"/>
    <mergeCell ref="J24:L24"/>
    <mergeCell ref="M24:O24"/>
    <mergeCell ref="P24:S24"/>
    <mergeCell ref="T24:V24"/>
    <mergeCell ref="W24:X24"/>
    <mergeCell ref="W23:X23"/>
    <mergeCell ref="AA23:AB23"/>
    <mergeCell ref="AE23:AF23"/>
    <mergeCell ref="AG23:AJ23"/>
    <mergeCell ref="AQ23:AS23"/>
    <mergeCell ref="AX23:AY23"/>
    <mergeCell ref="BA23:BD23"/>
    <mergeCell ref="C23:E23"/>
    <mergeCell ref="F23:I23"/>
    <mergeCell ref="J23:L23"/>
    <mergeCell ref="M23:O23"/>
    <mergeCell ref="P23:S23"/>
    <mergeCell ref="T23:V23"/>
    <mergeCell ref="BE26:BG26"/>
    <mergeCell ref="BY22:CA22"/>
    <mergeCell ref="CB22:CD22"/>
    <mergeCell ref="AE22:AF22"/>
    <mergeCell ref="AG22:AJ22"/>
    <mergeCell ref="AQ22:AS22"/>
    <mergeCell ref="AX22:AY22"/>
    <mergeCell ref="BA22:BD22"/>
    <mergeCell ref="BE22:BG22"/>
    <mergeCell ref="BH22:BJ22"/>
    <mergeCell ref="BE23:BG23"/>
    <mergeCell ref="BH23:BJ23"/>
    <mergeCell ref="BK23:BN23"/>
    <mergeCell ref="BO23:BR23"/>
    <mergeCell ref="BS23:BU23"/>
    <mergeCell ref="BV23:BX23"/>
    <mergeCell ref="BY23:CA23"/>
    <mergeCell ref="CB23:CD23"/>
    <mergeCell ref="AQ24:AS24"/>
    <mergeCell ref="AX24:AY24"/>
    <mergeCell ref="BA24:BD24"/>
    <mergeCell ref="BE24:BG24"/>
    <mergeCell ref="BH24:BJ24"/>
    <mergeCell ref="BK24:BN24"/>
    <mergeCell ref="M22:O22"/>
    <mergeCell ref="P22:S22"/>
    <mergeCell ref="T22:V22"/>
    <mergeCell ref="W22:X22"/>
    <mergeCell ref="AA22:AB22"/>
    <mergeCell ref="BK22:BN22"/>
    <mergeCell ref="BO22:BR22"/>
    <mergeCell ref="BS22:BU22"/>
    <mergeCell ref="BV22:BX22"/>
    <mergeCell ref="B11:B16"/>
    <mergeCell ref="C11:E16"/>
    <mergeCell ref="C17:E17"/>
    <mergeCell ref="C18:E18"/>
    <mergeCell ref="C19:E19"/>
    <mergeCell ref="C20:E20"/>
    <mergeCell ref="C21:E21"/>
    <mergeCell ref="F22:I22"/>
    <mergeCell ref="J22:L22"/>
    <mergeCell ref="C22:E22"/>
    <mergeCell ref="F21:I21"/>
    <mergeCell ref="J21:L21"/>
    <mergeCell ref="F20:I20"/>
    <mergeCell ref="J20:L20"/>
    <mergeCell ref="F18:I18"/>
    <mergeCell ref="J18:L18"/>
    <mergeCell ref="J19:L19"/>
    <mergeCell ref="F19:I19"/>
    <mergeCell ref="W9:AF9"/>
    <mergeCell ref="B10:I10"/>
    <mergeCell ref="J10:V10"/>
    <mergeCell ref="W10:X16"/>
    <mergeCell ref="Y10:Y16"/>
    <mergeCell ref="Z10:Z16"/>
    <mergeCell ref="AG10:AJ16"/>
    <mergeCell ref="T11:V16"/>
    <mergeCell ref="P18:S18"/>
    <mergeCell ref="T18:V18"/>
    <mergeCell ref="AA18:AB18"/>
    <mergeCell ref="AE18:AF18"/>
    <mergeCell ref="AG18:AJ18"/>
    <mergeCell ref="M11:O16"/>
    <mergeCell ref="P11:S16"/>
    <mergeCell ref="M17:O17"/>
    <mergeCell ref="P17:S17"/>
    <mergeCell ref="T17:V17"/>
    <mergeCell ref="W17:X17"/>
    <mergeCell ref="W18:X18"/>
    <mergeCell ref="F11:I16"/>
    <mergeCell ref="J11:L16"/>
    <mergeCell ref="F17:I17"/>
    <mergeCell ref="J17:L17"/>
    <mergeCell ref="M20:O20"/>
    <mergeCell ref="P20:S20"/>
    <mergeCell ref="T20:V20"/>
    <mergeCell ref="W20:X20"/>
    <mergeCell ref="AG20:AJ20"/>
    <mergeCell ref="AD10:AD16"/>
    <mergeCell ref="AE10:AF16"/>
    <mergeCell ref="AA17:AB17"/>
    <mergeCell ref="AE17:AF17"/>
    <mergeCell ref="AG17:AJ17"/>
    <mergeCell ref="AA20:AB20"/>
    <mergeCell ref="AE20:AF20"/>
    <mergeCell ref="M18:O18"/>
    <mergeCell ref="M19:O19"/>
    <mergeCell ref="P19:S19"/>
    <mergeCell ref="T19:V19"/>
    <mergeCell ref="W19:X19"/>
    <mergeCell ref="AA19:AB19"/>
    <mergeCell ref="AE19:AF19"/>
    <mergeCell ref="AG19:AJ19"/>
  </mergeCells>
  <conditionalFormatting sqref="Y17">
    <cfRule type="cellIs" dxfId="277" priority="1" operator="equal">
      <formula>"Muy Alta"</formula>
    </cfRule>
  </conditionalFormatting>
  <conditionalFormatting sqref="Y17">
    <cfRule type="cellIs" dxfId="276" priority="2" operator="equal">
      <formula>"Alta"</formula>
    </cfRule>
  </conditionalFormatting>
  <conditionalFormatting sqref="Y17">
    <cfRule type="cellIs" dxfId="275" priority="3" operator="equal">
      <formula>"Media"</formula>
    </cfRule>
  </conditionalFormatting>
  <conditionalFormatting sqref="Y17">
    <cfRule type="cellIs" dxfId="274" priority="4" operator="equal">
      <formula>"Baja"</formula>
    </cfRule>
  </conditionalFormatting>
  <conditionalFormatting sqref="Y17">
    <cfRule type="cellIs" dxfId="273" priority="5" operator="equal">
      <formula>"Muy Baja"</formula>
    </cfRule>
  </conditionalFormatting>
  <conditionalFormatting sqref="AC17:AC19">
    <cfRule type="cellIs" dxfId="272" priority="6" operator="equal">
      <formula>"Catastrófico"</formula>
    </cfRule>
  </conditionalFormatting>
  <conditionalFormatting sqref="AC17:AC19">
    <cfRule type="cellIs" dxfId="271" priority="7" operator="equal">
      <formula>"Mayor"</formula>
    </cfRule>
  </conditionalFormatting>
  <conditionalFormatting sqref="AC17:AC19">
    <cfRule type="cellIs" dxfId="270" priority="8" operator="equal">
      <formula>"Moderado"</formula>
    </cfRule>
  </conditionalFormatting>
  <conditionalFormatting sqref="AC17:AC19">
    <cfRule type="cellIs" dxfId="269" priority="9" operator="equal">
      <formula>"Menor"</formula>
    </cfRule>
  </conditionalFormatting>
  <conditionalFormatting sqref="AC17:AC19">
    <cfRule type="cellIs" dxfId="268" priority="10" operator="equal">
      <formula>"Leve"</formula>
    </cfRule>
  </conditionalFormatting>
  <conditionalFormatting sqref="AE17">
    <cfRule type="cellIs" dxfId="267" priority="11" operator="equal">
      <formula>"Extremo"</formula>
    </cfRule>
  </conditionalFormatting>
  <conditionalFormatting sqref="AE17">
    <cfRule type="cellIs" dxfId="266" priority="12" operator="equal">
      <formula>"Alto"</formula>
    </cfRule>
  </conditionalFormatting>
  <conditionalFormatting sqref="AE17">
    <cfRule type="cellIs" dxfId="265" priority="13" operator="equal">
      <formula>"Moderado"</formula>
    </cfRule>
  </conditionalFormatting>
  <conditionalFormatting sqref="AE17">
    <cfRule type="cellIs" dxfId="264" priority="14" operator="equal">
      <formula>"Bajo"</formula>
    </cfRule>
  </conditionalFormatting>
  <conditionalFormatting sqref="AT17">
    <cfRule type="cellIs" dxfId="263" priority="15" operator="equal">
      <formula>"Muy Alta"</formula>
    </cfRule>
  </conditionalFormatting>
  <conditionalFormatting sqref="AT17">
    <cfRule type="cellIs" dxfId="262" priority="16" operator="equal">
      <formula>"Alta"</formula>
    </cfRule>
  </conditionalFormatting>
  <conditionalFormatting sqref="AT17">
    <cfRule type="cellIs" dxfId="261" priority="17" operator="equal">
      <formula>"Media"</formula>
    </cfRule>
  </conditionalFormatting>
  <conditionalFormatting sqref="AT17">
    <cfRule type="cellIs" dxfId="260" priority="18" operator="equal">
      <formula>"Baja"</formula>
    </cfRule>
  </conditionalFormatting>
  <conditionalFormatting sqref="AT17">
    <cfRule type="cellIs" dxfId="259" priority="19" operator="equal">
      <formula>"Muy Baja"</formula>
    </cfRule>
  </conditionalFormatting>
  <conditionalFormatting sqref="AX17:AY17">
    <cfRule type="cellIs" dxfId="258" priority="20" operator="equal">
      <formula>"Catastrófico"</formula>
    </cfRule>
  </conditionalFormatting>
  <conditionalFormatting sqref="AX17:AY17">
    <cfRule type="cellIs" dxfId="257" priority="21" operator="equal">
      <formula>"Alto"</formula>
    </cfRule>
  </conditionalFormatting>
  <conditionalFormatting sqref="AX17:AY17">
    <cfRule type="cellIs" dxfId="256" priority="22" operator="equal">
      <formula>"Moderado"</formula>
    </cfRule>
  </conditionalFormatting>
  <conditionalFormatting sqref="AX17:AY17">
    <cfRule type="cellIs" dxfId="255" priority="23" operator="equal">
      <formula>"Bajo"</formula>
    </cfRule>
  </conditionalFormatting>
  <conditionalFormatting sqref="Y18">
    <cfRule type="cellIs" dxfId="254" priority="24" operator="equal">
      <formula>"Muy Alta"</formula>
    </cfRule>
  </conditionalFormatting>
  <conditionalFormatting sqref="Y18">
    <cfRule type="cellIs" dxfId="253" priority="25" operator="equal">
      <formula>"Alta"</formula>
    </cfRule>
  </conditionalFormatting>
  <conditionalFormatting sqref="Y18">
    <cfRule type="cellIs" dxfId="252" priority="26" operator="equal">
      <formula>"Media"</formula>
    </cfRule>
  </conditionalFormatting>
  <conditionalFormatting sqref="Y18">
    <cfRule type="cellIs" dxfId="251" priority="27" operator="equal">
      <formula>"Baja"</formula>
    </cfRule>
  </conditionalFormatting>
  <conditionalFormatting sqref="Y18">
    <cfRule type="cellIs" dxfId="250" priority="28" operator="equal">
      <formula>"Muy Baja"</formula>
    </cfRule>
  </conditionalFormatting>
  <conditionalFormatting sqref="AE18">
    <cfRule type="cellIs" dxfId="249" priority="29" operator="equal">
      <formula>"Extremo"</formula>
    </cfRule>
  </conditionalFormatting>
  <conditionalFormatting sqref="AE18">
    <cfRule type="cellIs" dxfId="248" priority="30" operator="equal">
      <formula>"Alto"</formula>
    </cfRule>
  </conditionalFormatting>
  <conditionalFormatting sqref="AE18">
    <cfRule type="cellIs" dxfId="247" priority="31" operator="equal">
      <formula>"Moderado"</formula>
    </cfRule>
  </conditionalFormatting>
  <conditionalFormatting sqref="AE18">
    <cfRule type="cellIs" dxfId="246" priority="32" operator="equal">
      <formula>"Bajo"</formula>
    </cfRule>
  </conditionalFormatting>
  <conditionalFormatting sqref="AT18">
    <cfRule type="cellIs" dxfId="245" priority="33" operator="equal">
      <formula>"Muy Alta"</formula>
    </cfRule>
  </conditionalFormatting>
  <conditionalFormatting sqref="AT18">
    <cfRule type="cellIs" dxfId="244" priority="34" operator="equal">
      <formula>"Alta"</formula>
    </cfRule>
  </conditionalFormatting>
  <conditionalFormatting sqref="AT18">
    <cfRule type="cellIs" dxfId="243" priority="35" operator="equal">
      <formula>"Media"</formula>
    </cfRule>
  </conditionalFormatting>
  <conditionalFormatting sqref="AT18">
    <cfRule type="cellIs" dxfId="242" priority="36" operator="equal">
      <formula>"Baja"</formula>
    </cfRule>
  </conditionalFormatting>
  <conditionalFormatting sqref="AT18">
    <cfRule type="cellIs" dxfId="241" priority="37" operator="equal">
      <formula>"Muy Baja"</formula>
    </cfRule>
  </conditionalFormatting>
  <conditionalFormatting sqref="AX18:AY18">
    <cfRule type="cellIs" dxfId="240" priority="38" operator="equal">
      <formula>"Catastrófico"</formula>
    </cfRule>
  </conditionalFormatting>
  <conditionalFormatting sqref="AX18:AY18">
    <cfRule type="cellIs" dxfId="239" priority="39" operator="equal">
      <formula>"Alto"</formula>
    </cfRule>
  </conditionalFormatting>
  <conditionalFormatting sqref="AX18:AY18">
    <cfRule type="cellIs" dxfId="238" priority="40" operator="equal">
      <formula>"Moderado"</formula>
    </cfRule>
  </conditionalFormatting>
  <conditionalFormatting sqref="AX18:AY18">
    <cfRule type="cellIs" dxfId="237" priority="41" operator="equal">
      <formula>"Bajo"</formula>
    </cfRule>
  </conditionalFormatting>
  <conditionalFormatting sqref="Y19">
    <cfRule type="cellIs" dxfId="236" priority="42" operator="equal">
      <formula>"Muy Alta"</formula>
    </cfRule>
  </conditionalFormatting>
  <conditionalFormatting sqref="Y19">
    <cfRule type="cellIs" dxfId="235" priority="43" operator="equal">
      <formula>"Alta"</formula>
    </cfRule>
  </conditionalFormatting>
  <conditionalFormatting sqref="Y19">
    <cfRule type="cellIs" dxfId="234" priority="44" operator="equal">
      <formula>"Media"</formula>
    </cfRule>
  </conditionalFormatting>
  <conditionalFormatting sqref="Y19">
    <cfRule type="cellIs" dxfId="233" priority="45" operator="equal">
      <formula>"Baja"</formula>
    </cfRule>
  </conditionalFormatting>
  <conditionalFormatting sqref="Y19">
    <cfRule type="cellIs" dxfId="232" priority="46" operator="equal">
      <formula>"Muy Baja"</formula>
    </cfRule>
  </conditionalFormatting>
  <conditionalFormatting sqref="AE19">
    <cfRule type="cellIs" dxfId="231" priority="47" operator="equal">
      <formula>"Extremo"</formula>
    </cfRule>
  </conditionalFormatting>
  <conditionalFormatting sqref="AE19">
    <cfRule type="cellIs" dxfId="230" priority="48" operator="equal">
      <formula>"Alto"</formula>
    </cfRule>
  </conditionalFormatting>
  <conditionalFormatting sqref="AE19">
    <cfRule type="cellIs" dxfId="229" priority="49" operator="equal">
      <formula>"Moderado"</formula>
    </cfRule>
  </conditionalFormatting>
  <conditionalFormatting sqref="AE19">
    <cfRule type="cellIs" dxfId="228" priority="50" operator="equal">
      <formula>"Bajo"</formula>
    </cfRule>
  </conditionalFormatting>
  <conditionalFormatting sqref="AT19">
    <cfRule type="cellIs" dxfId="227" priority="51" operator="equal">
      <formula>"Muy Alta"</formula>
    </cfRule>
  </conditionalFormatting>
  <conditionalFormatting sqref="AT19">
    <cfRule type="cellIs" dxfId="226" priority="52" operator="equal">
      <formula>"Alta"</formula>
    </cfRule>
  </conditionalFormatting>
  <conditionalFormatting sqref="AT19">
    <cfRule type="cellIs" dxfId="225" priority="53" operator="equal">
      <formula>"Media"</formula>
    </cfRule>
  </conditionalFormatting>
  <conditionalFormatting sqref="AT19">
    <cfRule type="cellIs" dxfId="224" priority="54" operator="equal">
      <formula>"Baja"</formula>
    </cfRule>
  </conditionalFormatting>
  <conditionalFormatting sqref="AT19">
    <cfRule type="cellIs" dxfId="223" priority="55" operator="equal">
      <formula>"Muy Baja"</formula>
    </cfRule>
  </conditionalFormatting>
  <conditionalFormatting sqref="AV19">
    <cfRule type="cellIs" dxfId="222" priority="56" operator="equal">
      <formula>"Catastrófico"</formula>
    </cfRule>
  </conditionalFormatting>
  <conditionalFormatting sqref="AV19">
    <cfRule type="cellIs" dxfId="221" priority="57" operator="equal">
      <formula>"Mayor"</formula>
    </cfRule>
  </conditionalFormatting>
  <conditionalFormatting sqref="AV19">
    <cfRule type="cellIs" dxfId="220" priority="58" operator="equal">
      <formula>"Moderado"</formula>
    </cfRule>
  </conditionalFormatting>
  <conditionalFormatting sqref="AV19">
    <cfRule type="cellIs" dxfId="219" priority="59" operator="equal">
      <formula>"Menor"</formula>
    </cfRule>
  </conditionalFormatting>
  <conditionalFormatting sqref="AV19">
    <cfRule type="cellIs" dxfId="218" priority="60" operator="equal">
      <formula>"Leve"</formula>
    </cfRule>
  </conditionalFormatting>
  <conditionalFormatting sqref="AX19:AY19">
    <cfRule type="cellIs" dxfId="217" priority="61" operator="equal">
      <formula>"Catastrófico"</formula>
    </cfRule>
  </conditionalFormatting>
  <conditionalFormatting sqref="AX19:AY19">
    <cfRule type="cellIs" dxfId="216" priority="62" operator="equal">
      <formula>"Alto"</formula>
    </cfRule>
  </conditionalFormatting>
  <conditionalFormatting sqref="AX19:AY19">
    <cfRule type="cellIs" dxfId="215" priority="63" operator="equal">
      <formula>"Moderado"</formula>
    </cfRule>
  </conditionalFormatting>
  <conditionalFormatting sqref="AX19:AY19">
    <cfRule type="cellIs" dxfId="214" priority="64" operator="equal">
      <formula>"Bajo"</formula>
    </cfRule>
  </conditionalFormatting>
  <conditionalFormatting sqref="AV17">
    <cfRule type="cellIs" dxfId="213" priority="65" operator="equal">
      <formula>"Catastrófico"</formula>
    </cfRule>
  </conditionalFormatting>
  <conditionalFormatting sqref="AV17">
    <cfRule type="cellIs" dxfId="212" priority="66" operator="equal">
      <formula>"Mayor"</formula>
    </cfRule>
  </conditionalFormatting>
  <conditionalFormatting sqref="AV17">
    <cfRule type="cellIs" dxfId="211" priority="67" operator="equal">
      <formula>"Moderado"</formula>
    </cfRule>
  </conditionalFormatting>
  <conditionalFormatting sqref="AV17">
    <cfRule type="cellIs" dxfId="210" priority="68" operator="equal">
      <formula>"Menor"</formula>
    </cfRule>
  </conditionalFormatting>
  <conditionalFormatting sqref="AV17">
    <cfRule type="cellIs" dxfId="209" priority="69" operator="equal">
      <formula>"Leve"</formula>
    </cfRule>
  </conditionalFormatting>
  <conditionalFormatting sqref="AV18">
    <cfRule type="cellIs" dxfId="208" priority="70" operator="equal">
      <formula>"Catastrófico"</formula>
    </cfRule>
  </conditionalFormatting>
  <conditionalFormatting sqref="AV18">
    <cfRule type="cellIs" dxfId="207" priority="71" operator="equal">
      <formula>"Mayor"</formula>
    </cfRule>
  </conditionalFormatting>
  <conditionalFormatting sqref="AV18">
    <cfRule type="cellIs" dxfId="206" priority="72" operator="equal">
      <formula>"Moderado"</formula>
    </cfRule>
  </conditionalFormatting>
  <conditionalFormatting sqref="AV18">
    <cfRule type="cellIs" dxfId="205" priority="73" operator="equal">
      <formula>"Menor"</formula>
    </cfRule>
  </conditionalFormatting>
  <conditionalFormatting sqref="AV18">
    <cfRule type="cellIs" dxfId="204" priority="74" operator="equal">
      <formula>"Leve"</formula>
    </cfRule>
  </conditionalFormatting>
  <conditionalFormatting sqref="AC20">
    <cfRule type="cellIs" dxfId="203" priority="75" operator="equal">
      <formula>"Catastrófico"</formula>
    </cfRule>
  </conditionalFormatting>
  <conditionalFormatting sqref="AC20">
    <cfRule type="cellIs" dxfId="202" priority="76" operator="equal">
      <formula>"Mayor"</formula>
    </cfRule>
  </conditionalFormatting>
  <conditionalFormatting sqref="AC20">
    <cfRule type="cellIs" dxfId="201" priority="77" operator="equal">
      <formula>"Moderado"</formula>
    </cfRule>
  </conditionalFormatting>
  <conditionalFormatting sqref="AC20">
    <cfRule type="cellIs" dxfId="200" priority="78" operator="equal">
      <formula>"Menor"</formula>
    </cfRule>
  </conditionalFormatting>
  <conditionalFormatting sqref="AC20">
    <cfRule type="cellIs" dxfId="199" priority="79" operator="equal">
      <formula>"Leve"</formula>
    </cfRule>
  </conditionalFormatting>
  <conditionalFormatting sqref="Y20">
    <cfRule type="cellIs" dxfId="198" priority="80" operator="equal">
      <formula>"Muy Alta"</formula>
    </cfRule>
  </conditionalFormatting>
  <conditionalFormatting sqref="Y20">
    <cfRule type="cellIs" dxfId="197" priority="81" operator="equal">
      <formula>"Alta"</formula>
    </cfRule>
  </conditionalFormatting>
  <conditionalFormatting sqref="Y20">
    <cfRule type="cellIs" dxfId="196" priority="82" operator="equal">
      <formula>"Media"</formula>
    </cfRule>
  </conditionalFormatting>
  <conditionalFormatting sqref="Y20">
    <cfRule type="cellIs" dxfId="195" priority="83" operator="equal">
      <formula>"Baja"</formula>
    </cfRule>
  </conditionalFormatting>
  <conditionalFormatting sqref="Y20">
    <cfRule type="cellIs" dxfId="194" priority="84" operator="equal">
      <formula>"Muy Baja"</formula>
    </cfRule>
  </conditionalFormatting>
  <conditionalFormatting sqref="AE20">
    <cfRule type="cellIs" dxfId="193" priority="85" operator="equal">
      <formula>"Extremo"</formula>
    </cfRule>
  </conditionalFormatting>
  <conditionalFormatting sqref="AE20">
    <cfRule type="cellIs" dxfId="192" priority="86" operator="equal">
      <formula>"Alto"</formula>
    </cfRule>
  </conditionalFormatting>
  <conditionalFormatting sqref="AE20">
    <cfRule type="cellIs" dxfId="191" priority="87" operator="equal">
      <formula>"Moderado"</formula>
    </cfRule>
  </conditionalFormatting>
  <conditionalFormatting sqref="AE20">
    <cfRule type="cellIs" dxfId="190" priority="88" operator="equal">
      <formula>"Bajo"</formula>
    </cfRule>
  </conditionalFormatting>
  <conditionalFormatting sqref="AT20">
    <cfRule type="cellIs" dxfId="189" priority="89" operator="equal">
      <formula>"Muy Alta"</formula>
    </cfRule>
  </conditionalFormatting>
  <conditionalFormatting sqref="AT20">
    <cfRule type="cellIs" dxfId="188" priority="90" operator="equal">
      <formula>"Alta"</formula>
    </cfRule>
  </conditionalFormatting>
  <conditionalFormatting sqref="AT20">
    <cfRule type="cellIs" dxfId="187" priority="91" operator="equal">
      <formula>"Media"</formula>
    </cfRule>
  </conditionalFormatting>
  <conditionalFormatting sqref="AT20">
    <cfRule type="cellIs" dxfId="186" priority="92" operator="equal">
      <formula>"Baja"</formula>
    </cfRule>
  </conditionalFormatting>
  <conditionalFormatting sqref="AT20">
    <cfRule type="cellIs" dxfId="185" priority="93" operator="equal">
      <formula>"Muy Baja"</formula>
    </cfRule>
  </conditionalFormatting>
  <conditionalFormatting sqref="AV20">
    <cfRule type="cellIs" dxfId="184" priority="94" operator="equal">
      <formula>"Catastrófico"</formula>
    </cfRule>
  </conditionalFormatting>
  <conditionalFormatting sqref="AV20">
    <cfRule type="cellIs" dxfId="183" priority="95" operator="equal">
      <formula>"Mayor"</formula>
    </cfRule>
  </conditionalFormatting>
  <conditionalFormatting sqref="AV20">
    <cfRule type="cellIs" dxfId="182" priority="96" operator="equal">
      <formula>"Moderado"</formula>
    </cfRule>
  </conditionalFormatting>
  <conditionalFormatting sqref="AV20">
    <cfRule type="cellIs" dxfId="181" priority="97" operator="equal">
      <formula>"Menor"</formula>
    </cfRule>
  </conditionalFormatting>
  <conditionalFormatting sqref="AV20">
    <cfRule type="cellIs" dxfId="180" priority="98" operator="equal">
      <formula>"Leve"</formula>
    </cfRule>
  </conditionalFormatting>
  <conditionalFormatting sqref="AX20:AY20">
    <cfRule type="cellIs" dxfId="179" priority="99" operator="equal">
      <formula>"Catastrófico"</formula>
    </cfRule>
  </conditionalFormatting>
  <conditionalFormatting sqref="AX20:AY20">
    <cfRule type="cellIs" dxfId="178" priority="100" operator="equal">
      <formula>"Alto"</formula>
    </cfRule>
  </conditionalFormatting>
  <conditionalFormatting sqref="AX20:AY20">
    <cfRule type="cellIs" dxfId="177" priority="101" operator="equal">
      <formula>"Moderado"</formula>
    </cfRule>
  </conditionalFormatting>
  <conditionalFormatting sqref="AX20:AY20">
    <cfRule type="cellIs" dxfId="176" priority="102" operator="equal">
      <formula>"Bajo"</formula>
    </cfRule>
  </conditionalFormatting>
  <conditionalFormatting sqref="AC21">
    <cfRule type="cellIs" dxfId="175" priority="103" operator="equal">
      <formula>"Catastrófico"</formula>
    </cfRule>
  </conditionalFormatting>
  <conditionalFormatting sqref="AC21">
    <cfRule type="cellIs" dxfId="174" priority="104" operator="equal">
      <formula>"Mayor"</formula>
    </cfRule>
  </conditionalFormatting>
  <conditionalFormatting sqref="AC21">
    <cfRule type="cellIs" dxfId="173" priority="105" operator="equal">
      <formula>"Moderado"</formula>
    </cfRule>
  </conditionalFormatting>
  <conditionalFormatting sqref="AC21">
    <cfRule type="cellIs" dxfId="172" priority="106" operator="equal">
      <formula>"Menor"</formula>
    </cfRule>
  </conditionalFormatting>
  <conditionalFormatting sqref="AC21">
    <cfRule type="cellIs" dxfId="171" priority="107" operator="equal">
      <formula>"Leve"</formula>
    </cfRule>
  </conditionalFormatting>
  <conditionalFormatting sqref="Y21">
    <cfRule type="cellIs" dxfId="170" priority="108" operator="equal">
      <formula>"Muy Alta"</formula>
    </cfRule>
  </conditionalFormatting>
  <conditionalFormatting sqref="Y21">
    <cfRule type="cellIs" dxfId="169" priority="109" operator="equal">
      <formula>"Alta"</formula>
    </cfRule>
  </conditionalFormatting>
  <conditionalFormatting sqref="Y21">
    <cfRule type="cellIs" dxfId="168" priority="110" operator="equal">
      <formula>"Media"</formula>
    </cfRule>
  </conditionalFormatting>
  <conditionalFormatting sqref="Y21">
    <cfRule type="cellIs" dxfId="167" priority="111" operator="equal">
      <formula>"Baja"</formula>
    </cfRule>
  </conditionalFormatting>
  <conditionalFormatting sqref="Y21">
    <cfRule type="cellIs" dxfId="166" priority="112" operator="equal">
      <formula>"Muy Baja"</formula>
    </cfRule>
  </conditionalFormatting>
  <conditionalFormatting sqref="AE21">
    <cfRule type="cellIs" dxfId="165" priority="113" operator="equal">
      <formula>"Extremo"</formula>
    </cfRule>
  </conditionalFormatting>
  <conditionalFormatting sqref="AE21">
    <cfRule type="cellIs" dxfId="164" priority="114" operator="equal">
      <formula>"Alto"</formula>
    </cfRule>
  </conditionalFormatting>
  <conditionalFormatting sqref="AE21">
    <cfRule type="cellIs" dxfId="163" priority="115" operator="equal">
      <formula>"Moderado"</formula>
    </cfRule>
  </conditionalFormatting>
  <conditionalFormatting sqref="AE21">
    <cfRule type="cellIs" dxfId="162" priority="116" operator="equal">
      <formula>"Bajo"</formula>
    </cfRule>
  </conditionalFormatting>
  <conditionalFormatting sqref="AT21">
    <cfRule type="cellIs" dxfId="161" priority="117" operator="equal">
      <formula>"Muy Alta"</formula>
    </cfRule>
  </conditionalFormatting>
  <conditionalFormatting sqref="AT21">
    <cfRule type="cellIs" dxfId="160" priority="118" operator="equal">
      <formula>"Alta"</formula>
    </cfRule>
  </conditionalFormatting>
  <conditionalFormatting sqref="AT21">
    <cfRule type="cellIs" dxfId="159" priority="119" operator="equal">
      <formula>"Media"</formula>
    </cfRule>
  </conditionalFormatting>
  <conditionalFormatting sqref="AT21">
    <cfRule type="cellIs" dxfId="158" priority="120" operator="equal">
      <formula>"Baja"</formula>
    </cfRule>
  </conditionalFormatting>
  <conditionalFormatting sqref="AT21">
    <cfRule type="cellIs" dxfId="157" priority="121" operator="equal">
      <formula>"Muy Baja"</formula>
    </cfRule>
  </conditionalFormatting>
  <conditionalFormatting sqref="AV21">
    <cfRule type="cellIs" dxfId="156" priority="122" operator="equal">
      <formula>"Catastrófico"</formula>
    </cfRule>
  </conditionalFormatting>
  <conditionalFormatting sqref="AV21">
    <cfRule type="cellIs" dxfId="155" priority="123" operator="equal">
      <formula>"Mayor"</formula>
    </cfRule>
  </conditionalFormatting>
  <conditionalFormatting sqref="AV21">
    <cfRule type="cellIs" dxfId="154" priority="124" operator="equal">
      <formula>"Moderado"</formula>
    </cfRule>
  </conditionalFormatting>
  <conditionalFormatting sqref="AV21">
    <cfRule type="cellIs" dxfId="153" priority="125" operator="equal">
      <formula>"Menor"</formula>
    </cfRule>
  </conditionalFormatting>
  <conditionalFormatting sqref="AV21">
    <cfRule type="cellIs" dxfId="152" priority="126" operator="equal">
      <formula>"Leve"</formula>
    </cfRule>
  </conditionalFormatting>
  <conditionalFormatting sqref="AX21:AY21">
    <cfRule type="cellIs" dxfId="151" priority="127" operator="equal">
      <formula>"Catastrófico"</formula>
    </cfRule>
  </conditionalFormatting>
  <conditionalFormatting sqref="AX21:AY21">
    <cfRule type="cellIs" dxfId="150" priority="128" operator="equal">
      <formula>"Alto"</formula>
    </cfRule>
  </conditionalFormatting>
  <conditionalFormatting sqref="AX21:AY21">
    <cfRule type="cellIs" dxfId="149" priority="129" operator="equal">
      <formula>"Moderado"</formula>
    </cfRule>
  </conditionalFormatting>
  <conditionalFormatting sqref="AX21:AY21">
    <cfRule type="cellIs" dxfId="148" priority="130" operator="equal">
      <formula>"Bajo"</formula>
    </cfRule>
  </conditionalFormatting>
  <conditionalFormatting sqref="AC22">
    <cfRule type="cellIs" dxfId="147" priority="131" operator="equal">
      <formula>"Catastrófico"</formula>
    </cfRule>
  </conditionalFormatting>
  <conditionalFormatting sqref="AC22">
    <cfRule type="cellIs" dxfId="146" priority="132" operator="equal">
      <formula>"Mayor"</formula>
    </cfRule>
  </conditionalFormatting>
  <conditionalFormatting sqref="AC22">
    <cfRule type="cellIs" dxfId="145" priority="133" operator="equal">
      <formula>"Moderado"</formula>
    </cfRule>
  </conditionalFormatting>
  <conditionalFormatting sqref="AC22">
    <cfRule type="cellIs" dxfId="144" priority="134" operator="equal">
      <formula>"Menor"</formula>
    </cfRule>
  </conditionalFormatting>
  <conditionalFormatting sqref="AC22">
    <cfRule type="cellIs" dxfId="143" priority="135" operator="equal">
      <formula>"Leve"</formula>
    </cfRule>
  </conditionalFormatting>
  <conditionalFormatting sqref="Y22">
    <cfRule type="cellIs" dxfId="142" priority="136" operator="equal">
      <formula>"Muy Alta"</formula>
    </cfRule>
  </conditionalFormatting>
  <conditionalFormatting sqref="Y22">
    <cfRule type="cellIs" dxfId="141" priority="137" operator="equal">
      <formula>"Alta"</formula>
    </cfRule>
  </conditionalFormatting>
  <conditionalFormatting sqref="Y22">
    <cfRule type="cellIs" dxfId="140" priority="138" operator="equal">
      <formula>"Media"</formula>
    </cfRule>
  </conditionalFormatting>
  <conditionalFormatting sqref="Y22">
    <cfRule type="cellIs" dxfId="139" priority="139" operator="equal">
      <formula>"Baja"</formula>
    </cfRule>
  </conditionalFormatting>
  <conditionalFormatting sqref="Y22">
    <cfRule type="cellIs" dxfId="138" priority="140" operator="equal">
      <formula>"Muy Baja"</formula>
    </cfRule>
  </conditionalFormatting>
  <conditionalFormatting sqref="AE22">
    <cfRule type="cellIs" dxfId="137" priority="141" operator="equal">
      <formula>"Extremo"</formula>
    </cfRule>
  </conditionalFormatting>
  <conditionalFormatting sqref="AE22">
    <cfRule type="cellIs" dxfId="136" priority="142" operator="equal">
      <formula>"Alto"</formula>
    </cfRule>
  </conditionalFormatting>
  <conditionalFormatting sqref="AE22">
    <cfRule type="cellIs" dxfId="135" priority="143" operator="equal">
      <formula>"Moderado"</formula>
    </cfRule>
  </conditionalFormatting>
  <conditionalFormatting sqref="AE22">
    <cfRule type="cellIs" dxfId="134" priority="144" operator="equal">
      <formula>"Bajo"</formula>
    </cfRule>
  </conditionalFormatting>
  <conditionalFormatting sqref="AT22">
    <cfRule type="cellIs" dxfId="133" priority="145" operator="equal">
      <formula>"Muy Alta"</formula>
    </cfRule>
  </conditionalFormatting>
  <conditionalFormatting sqref="AT22">
    <cfRule type="cellIs" dxfId="132" priority="146" operator="equal">
      <formula>"Alta"</formula>
    </cfRule>
  </conditionalFormatting>
  <conditionalFormatting sqref="AT22">
    <cfRule type="cellIs" dxfId="131" priority="147" operator="equal">
      <formula>"Media"</formula>
    </cfRule>
  </conditionalFormatting>
  <conditionalFormatting sqref="AT22">
    <cfRule type="cellIs" dxfId="130" priority="148" operator="equal">
      <formula>"Baja"</formula>
    </cfRule>
  </conditionalFormatting>
  <conditionalFormatting sqref="AT22">
    <cfRule type="cellIs" dxfId="129" priority="149" operator="equal">
      <formula>"Muy Baja"</formula>
    </cfRule>
  </conditionalFormatting>
  <conditionalFormatting sqref="AV22">
    <cfRule type="cellIs" dxfId="128" priority="150" operator="equal">
      <formula>"Catastrófico"</formula>
    </cfRule>
  </conditionalFormatting>
  <conditionalFormatting sqref="AV22">
    <cfRule type="cellIs" dxfId="127" priority="151" operator="equal">
      <formula>"Mayor"</formula>
    </cfRule>
  </conditionalFormatting>
  <conditionalFormatting sqref="AV22">
    <cfRule type="cellIs" dxfId="126" priority="152" operator="equal">
      <formula>"Moderado"</formula>
    </cfRule>
  </conditionalFormatting>
  <conditionalFormatting sqref="AV22">
    <cfRule type="cellIs" dxfId="125" priority="153" operator="equal">
      <formula>"Menor"</formula>
    </cfRule>
  </conditionalFormatting>
  <conditionalFormatting sqref="AV22">
    <cfRule type="cellIs" dxfId="124" priority="154" operator="equal">
      <formula>"Leve"</formula>
    </cfRule>
  </conditionalFormatting>
  <conditionalFormatting sqref="AX22:AY22">
    <cfRule type="cellIs" dxfId="123" priority="155" operator="equal">
      <formula>"Catastrófico"</formula>
    </cfRule>
  </conditionalFormatting>
  <conditionalFormatting sqref="AX22:AY22">
    <cfRule type="cellIs" dxfId="122" priority="156" operator="equal">
      <formula>"Alto"</formula>
    </cfRule>
  </conditionalFormatting>
  <conditionalFormatting sqref="AX22:AY22">
    <cfRule type="cellIs" dxfId="121" priority="157" operator="equal">
      <formula>"Moderado"</formula>
    </cfRule>
  </conditionalFormatting>
  <conditionalFormatting sqref="AX22:AY22">
    <cfRule type="cellIs" dxfId="120" priority="158" operator="equal">
      <formula>"Bajo"</formula>
    </cfRule>
  </conditionalFormatting>
  <conditionalFormatting sqref="AC23">
    <cfRule type="cellIs" dxfId="119" priority="159" operator="equal">
      <formula>"Catastrófico"</formula>
    </cfRule>
  </conditionalFormatting>
  <conditionalFormatting sqref="AC23">
    <cfRule type="cellIs" dxfId="118" priority="160" operator="equal">
      <formula>"Mayor"</formula>
    </cfRule>
  </conditionalFormatting>
  <conditionalFormatting sqref="AC23">
    <cfRule type="cellIs" dxfId="117" priority="161" operator="equal">
      <formula>"Moderado"</formula>
    </cfRule>
  </conditionalFormatting>
  <conditionalFormatting sqref="AC23">
    <cfRule type="cellIs" dxfId="116" priority="162" operator="equal">
      <formula>"Menor"</formula>
    </cfRule>
  </conditionalFormatting>
  <conditionalFormatting sqref="AC23">
    <cfRule type="cellIs" dxfId="115" priority="163" operator="equal">
      <formula>"Leve"</formula>
    </cfRule>
  </conditionalFormatting>
  <conditionalFormatting sqref="Y23">
    <cfRule type="cellIs" dxfId="114" priority="164" operator="equal">
      <formula>"Muy Alta"</formula>
    </cfRule>
  </conditionalFormatting>
  <conditionalFormatting sqref="Y23">
    <cfRule type="cellIs" dxfId="113" priority="165" operator="equal">
      <formula>"Alta"</formula>
    </cfRule>
  </conditionalFormatting>
  <conditionalFormatting sqref="Y23">
    <cfRule type="cellIs" dxfId="112" priority="166" operator="equal">
      <formula>"Media"</formula>
    </cfRule>
  </conditionalFormatting>
  <conditionalFormatting sqref="Y23">
    <cfRule type="cellIs" dxfId="111" priority="167" operator="equal">
      <formula>"Baja"</formula>
    </cfRule>
  </conditionalFormatting>
  <conditionalFormatting sqref="Y23">
    <cfRule type="cellIs" dxfId="110" priority="168" operator="equal">
      <formula>"Muy Baja"</formula>
    </cfRule>
  </conditionalFormatting>
  <conditionalFormatting sqref="AE23">
    <cfRule type="cellIs" dxfId="109" priority="169" operator="equal">
      <formula>"Extremo"</formula>
    </cfRule>
  </conditionalFormatting>
  <conditionalFormatting sqref="AE23">
    <cfRule type="cellIs" dxfId="108" priority="170" operator="equal">
      <formula>"Alto"</formula>
    </cfRule>
  </conditionalFormatting>
  <conditionalFormatting sqref="AE23">
    <cfRule type="cellIs" dxfId="107" priority="171" operator="equal">
      <formula>"Moderado"</formula>
    </cfRule>
  </conditionalFormatting>
  <conditionalFormatting sqref="AE23">
    <cfRule type="cellIs" dxfId="106" priority="172" operator="equal">
      <formula>"Bajo"</formula>
    </cfRule>
  </conditionalFormatting>
  <conditionalFormatting sqref="AT23">
    <cfRule type="cellIs" dxfId="105" priority="173" operator="equal">
      <formula>"Muy Alta"</formula>
    </cfRule>
  </conditionalFormatting>
  <conditionalFormatting sqref="AT23">
    <cfRule type="cellIs" dxfId="104" priority="174" operator="equal">
      <formula>"Alta"</formula>
    </cfRule>
  </conditionalFormatting>
  <conditionalFormatting sqref="AT23">
    <cfRule type="cellIs" dxfId="103" priority="175" operator="equal">
      <formula>"Media"</formula>
    </cfRule>
  </conditionalFormatting>
  <conditionalFormatting sqref="AT23">
    <cfRule type="cellIs" dxfId="102" priority="176" operator="equal">
      <formula>"Baja"</formula>
    </cfRule>
  </conditionalFormatting>
  <conditionalFormatting sqref="AT23">
    <cfRule type="cellIs" dxfId="101" priority="177" operator="equal">
      <formula>"Muy Baja"</formula>
    </cfRule>
  </conditionalFormatting>
  <conditionalFormatting sqref="AV23">
    <cfRule type="cellIs" dxfId="100" priority="178" operator="equal">
      <formula>"Catastrófico"</formula>
    </cfRule>
  </conditionalFormatting>
  <conditionalFormatting sqref="AV23">
    <cfRule type="cellIs" dxfId="99" priority="179" operator="equal">
      <formula>"Mayor"</formula>
    </cfRule>
  </conditionalFormatting>
  <conditionalFormatting sqref="AV23">
    <cfRule type="cellIs" dxfId="98" priority="180" operator="equal">
      <formula>"Moderado"</formula>
    </cfRule>
  </conditionalFormatting>
  <conditionalFormatting sqref="AV23">
    <cfRule type="cellIs" dxfId="97" priority="181" operator="equal">
      <formula>"Menor"</formula>
    </cfRule>
  </conditionalFormatting>
  <conditionalFormatting sqref="AV23">
    <cfRule type="cellIs" dxfId="96" priority="182" operator="equal">
      <formula>"Leve"</formula>
    </cfRule>
  </conditionalFormatting>
  <conditionalFormatting sqref="AX23:AY23">
    <cfRule type="cellIs" dxfId="95" priority="183" operator="equal">
      <formula>"Catastrófico"</formula>
    </cfRule>
  </conditionalFormatting>
  <conditionalFormatting sqref="AX23:AY23">
    <cfRule type="cellIs" dxfId="94" priority="184" operator="equal">
      <formula>"Alto"</formula>
    </cfRule>
  </conditionalFormatting>
  <conditionalFormatting sqref="AX23:AY23">
    <cfRule type="cellIs" dxfId="93" priority="185" operator="equal">
      <formula>"Moderado"</formula>
    </cfRule>
  </conditionalFormatting>
  <conditionalFormatting sqref="AX23:AY23">
    <cfRule type="cellIs" dxfId="92" priority="186" operator="equal">
      <formula>"Bajo"</formula>
    </cfRule>
  </conditionalFormatting>
  <conditionalFormatting sqref="AC24:AC25">
    <cfRule type="cellIs" dxfId="91" priority="187" operator="equal">
      <formula>"Catastrófico"</formula>
    </cfRule>
  </conditionalFormatting>
  <conditionalFormatting sqref="AC24:AC25">
    <cfRule type="cellIs" dxfId="90" priority="188" operator="equal">
      <formula>"Mayor"</formula>
    </cfRule>
  </conditionalFormatting>
  <conditionalFormatting sqref="AC24:AC25">
    <cfRule type="cellIs" dxfId="89" priority="189" operator="equal">
      <formula>"Moderado"</formula>
    </cfRule>
  </conditionalFormatting>
  <conditionalFormatting sqref="AC24:AC25">
    <cfRule type="cellIs" dxfId="88" priority="190" operator="equal">
      <formula>"Menor"</formula>
    </cfRule>
  </conditionalFormatting>
  <conditionalFormatting sqref="AC24:AC25">
    <cfRule type="cellIs" dxfId="87" priority="191" operator="equal">
      <formula>"Leve"</formula>
    </cfRule>
  </conditionalFormatting>
  <conditionalFormatting sqref="Y24:Y25">
    <cfRule type="cellIs" dxfId="86" priority="192" operator="equal">
      <formula>"Muy Alta"</formula>
    </cfRule>
  </conditionalFormatting>
  <conditionalFormatting sqref="Y24:Y25">
    <cfRule type="cellIs" dxfId="85" priority="193" operator="equal">
      <formula>"Alta"</formula>
    </cfRule>
  </conditionalFormatting>
  <conditionalFormatting sqref="Y24:Y25">
    <cfRule type="cellIs" dxfId="84" priority="194" operator="equal">
      <formula>"Media"</formula>
    </cfRule>
  </conditionalFormatting>
  <conditionalFormatting sqref="Y24:Y25">
    <cfRule type="cellIs" dxfId="83" priority="195" operator="equal">
      <formula>"Baja"</formula>
    </cfRule>
  </conditionalFormatting>
  <conditionalFormatting sqref="Y24:Y25">
    <cfRule type="cellIs" dxfId="82" priority="196" operator="equal">
      <formula>"Muy Baja"</formula>
    </cfRule>
  </conditionalFormatting>
  <conditionalFormatting sqref="AE24:AE25">
    <cfRule type="cellIs" dxfId="81" priority="197" operator="equal">
      <formula>"Extremo"</formula>
    </cfRule>
  </conditionalFormatting>
  <conditionalFormatting sqref="AE24:AE25">
    <cfRule type="cellIs" dxfId="80" priority="198" operator="equal">
      <formula>"Alto"</formula>
    </cfRule>
  </conditionalFormatting>
  <conditionalFormatting sqref="AE24:AE25">
    <cfRule type="cellIs" dxfId="79" priority="199" operator="equal">
      <formula>"Moderado"</formula>
    </cfRule>
  </conditionalFormatting>
  <conditionalFormatting sqref="AE24:AE25">
    <cfRule type="cellIs" dxfId="78" priority="200" operator="equal">
      <formula>"Bajo"</formula>
    </cfRule>
  </conditionalFormatting>
  <conditionalFormatting sqref="AT24:AT26">
    <cfRule type="cellIs" dxfId="77" priority="201" operator="equal">
      <formula>"Muy Alta"</formula>
    </cfRule>
  </conditionalFormatting>
  <conditionalFormatting sqref="AT24:AT26">
    <cfRule type="cellIs" dxfId="76" priority="202" operator="equal">
      <formula>"Alta"</formula>
    </cfRule>
  </conditionalFormatting>
  <conditionalFormatting sqref="AT24:AT26">
    <cfRule type="cellIs" dxfId="75" priority="203" operator="equal">
      <formula>"Media"</formula>
    </cfRule>
  </conditionalFormatting>
  <conditionalFormatting sqref="AT24:AT26">
    <cfRule type="cellIs" dxfId="74" priority="204" operator="equal">
      <formula>"Baja"</formula>
    </cfRule>
  </conditionalFormatting>
  <conditionalFormatting sqref="AT24:AT26">
    <cfRule type="cellIs" dxfId="73" priority="205" operator="equal">
      <formula>"Muy Baja"</formula>
    </cfRule>
  </conditionalFormatting>
  <conditionalFormatting sqref="AV24:AV25">
    <cfRule type="cellIs" dxfId="72" priority="206" operator="equal">
      <formula>"Catastrófico"</formula>
    </cfRule>
  </conditionalFormatting>
  <conditionalFormatting sqref="AV24:AV25">
    <cfRule type="cellIs" dxfId="71" priority="207" operator="equal">
      <formula>"Mayor"</formula>
    </cfRule>
  </conditionalFormatting>
  <conditionalFormatting sqref="AV24:AV25">
    <cfRule type="cellIs" dxfId="70" priority="208" operator="equal">
      <formula>"Moderado"</formula>
    </cfRule>
  </conditionalFormatting>
  <conditionalFormatting sqref="AV24:AV25">
    <cfRule type="cellIs" dxfId="69" priority="209" operator="equal">
      <formula>"Menor"</formula>
    </cfRule>
  </conditionalFormatting>
  <conditionalFormatting sqref="AV24:AV25">
    <cfRule type="cellIs" dxfId="68" priority="210" operator="equal">
      <formula>"Leve"</formula>
    </cfRule>
  </conditionalFormatting>
  <conditionalFormatting sqref="AX24:AY25">
    <cfRule type="cellIs" dxfId="67" priority="211" operator="equal">
      <formula>"Catastrófico"</formula>
    </cfRule>
  </conditionalFormatting>
  <conditionalFormatting sqref="AX24:AY25">
    <cfRule type="cellIs" dxfId="66" priority="212" operator="equal">
      <formula>"Alto"</formula>
    </cfRule>
  </conditionalFormatting>
  <conditionalFormatting sqref="AX24:AY25">
    <cfRule type="cellIs" dxfId="65" priority="213" operator="equal">
      <formula>"Moderado"</formula>
    </cfRule>
  </conditionalFormatting>
  <conditionalFormatting sqref="AX24:AY25">
    <cfRule type="cellIs" dxfId="64" priority="214" operator="equal">
      <formula>"Bajo"</formula>
    </cfRule>
  </conditionalFormatting>
  <conditionalFormatting sqref="AC25:AC26">
    <cfRule type="cellIs" dxfId="63" priority="215" operator="equal">
      <formula>"Catastrófico"</formula>
    </cfRule>
  </conditionalFormatting>
  <conditionalFormatting sqref="AC25:AC26">
    <cfRule type="cellIs" dxfId="62" priority="216" operator="equal">
      <formula>"Mayor"</formula>
    </cfRule>
  </conditionalFormatting>
  <conditionalFormatting sqref="AC25:AC26">
    <cfRule type="cellIs" dxfId="61" priority="217" operator="equal">
      <formula>"Moderado"</formula>
    </cfRule>
  </conditionalFormatting>
  <conditionalFormatting sqref="AC25:AC26">
    <cfRule type="cellIs" dxfId="60" priority="218" operator="equal">
      <formula>"Menor"</formula>
    </cfRule>
  </conditionalFormatting>
  <conditionalFormatting sqref="AC25:AC26">
    <cfRule type="cellIs" dxfId="59" priority="219" operator="equal">
      <formula>"Leve"</formula>
    </cfRule>
  </conditionalFormatting>
  <conditionalFormatting sqref="Y25:Y26">
    <cfRule type="cellIs" dxfId="58" priority="220" operator="equal">
      <formula>"Muy Alta"</formula>
    </cfRule>
  </conditionalFormatting>
  <conditionalFormatting sqref="Y25:Y26">
    <cfRule type="cellIs" dxfId="57" priority="221" operator="equal">
      <formula>"Alta"</formula>
    </cfRule>
  </conditionalFormatting>
  <conditionalFormatting sqref="Y25:Y26">
    <cfRule type="cellIs" dxfId="56" priority="222" operator="equal">
      <formula>"Media"</formula>
    </cfRule>
  </conditionalFormatting>
  <conditionalFormatting sqref="Y25:Y26">
    <cfRule type="cellIs" dxfId="55" priority="223" operator="equal">
      <formula>"Baja"</formula>
    </cfRule>
  </conditionalFormatting>
  <conditionalFormatting sqref="Y25:Y26">
    <cfRule type="cellIs" dxfId="54" priority="224" operator="equal">
      <formula>"Muy Baja"</formula>
    </cfRule>
  </conditionalFormatting>
  <conditionalFormatting sqref="AE25:AE26">
    <cfRule type="cellIs" dxfId="53" priority="225" operator="equal">
      <formula>"Extremo"</formula>
    </cfRule>
  </conditionalFormatting>
  <conditionalFormatting sqref="AE25:AE26">
    <cfRule type="cellIs" dxfId="52" priority="226" operator="equal">
      <formula>"Alto"</formula>
    </cfRule>
  </conditionalFormatting>
  <conditionalFormatting sqref="AE25:AE26">
    <cfRule type="cellIs" dxfId="51" priority="227" operator="equal">
      <formula>"Moderado"</formula>
    </cfRule>
  </conditionalFormatting>
  <conditionalFormatting sqref="AE25:AE26">
    <cfRule type="cellIs" dxfId="50" priority="228" operator="equal">
      <formula>"Bajo"</formula>
    </cfRule>
  </conditionalFormatting>
  <conditionalFormatting sqref="AT25:AT26">
    <cfRule type="cellIs" dxfId="49" priority="229" operator="equal">
      <formula>"Muy Alta"</formula>
    </cfRule>
  </conditionalFormatting>
  <conditionalFormatting sqref="AT25:AT26">
    <cfRule type="cellIs" dxfId="48" priority="230" operator="equal">
      <formula>"Alta"</formula>
    </cfRule>
  </conditionalFormatting>
  <conditionalFormatting sqref="AT25:AT26">
    <cfRule type="cellIs" dxfId="47" priority="231" operator="equal">
      <formula>"Media"</formula>
    </cfRule>
  </conditionalFormatting>
  <conditionalFormatting sqref="AT25:AT26">
    <cfRule type="cellIs" dxfId="46" priority="232" operator="equal">
      <formula>"Baja"</formula>
    </cfRule>
  </conditionalFormatting>
  <conditionalFormatting sqref="AT25:AT26">
    <cfRule type="cellIs" dxfId="45" priority="233" operator="equal">
      <formula>"Muy Baja"</formula>
    </cfRule>
  </conditionalFormatting>
  <conditionalFormatting sqref="AV25:AV26">
    <cfRule type="cellIs" dxfId="44" priority="234" operator="equal">
      <formula>"Catastrófico"</formula>
    </cfRule>
  </conditionalFormatting>
  <conditionalFormatting sqref="AV25:AV26">
    <cfRule type="cellIs" dxfId="43" priority="235" operator="equal">
      <formula>"Mayor"</formula>
    </cfRule>
  </conditionalFormatting>
  <conditionalFormatting sqref="AV25:AV26">
    <cfRule type="cellIs" dxfId="42" priority="236" operator="equal">
      <formula>"Moderado"</formula>
    </cfRule>
  </conditionalFormatting>
  <conditionalFormatting sqref="AV25:AV26">
    <cfRule type="cellIs" dxfId="41" priority="237" operator="equal">
      <formula>"Menor"</formula>
    </cfRule>
  </conditionalFormatting>
  <conditionalFormatting sqref="AV25:AV26">
    <cfRule type="cellIs" dxfId="40" priority="238" operator="equal">
      <formula>"Leve"</formula>
    </cfRule>
  </conditionalFormatting>
  <conditionalFormatting sqref="AX25:AY26">
    <cfRule type="cellIs" dxfId="39" priority="239" operator="equal">
      <formula>"Catastrófico"</formula>
    </cfRule>
  </conditionalFormatting>
  <conditionalFormatting sqref="AX25:AY26">
    <cfRule type="cellIs" dxfId="38" priority="240" operator="equal">
      <formula>"Alto"</formula>
    </cfRule>
  </conditionalFormatting>
  <conditionalFormatting sqref="AX25:AY26">
    <cfRule type="cellIs" dxfId="37" priority="241" operator="equal">
      <formula>"Moderado"</formula>
    </cfRule>
  </conditionalFormatting>
  <conditionalFormatting sqref="AX25:AY26">
    <cfRule type="cellIs" dxfId="36" priority="242" operator="equal">
      <formula>"Bajo"</formula>
    </cfRule>
  </conditionalFormatting>
  <conditionalFormatting sqref="AC27:AC33">
    <cfRule type="cellIs" dxfId="35" priority="243" operator="equal">
      <formula>"Catastrófico"</formula>
    </cfRule>
  </conditionalFormatting>
  <conditionalFormatting sqref="AC27:AC33">
    <cfRule type="cellIs" dxfId="34" priority="244" operator="equal">
      <formula>"Mayor"</formula>
    </cfRule>
  </conditionalFormatting>
  <conditionalFormatting sqref="AC27:AC33">
    <cfRule type="cellIs" dxfId="33" priority="245" operator="equal">
      <formula>"Moderado"</formula>
    </cfRule>
  </conditionalFormatting>
  <conditionalFormatting sqref="AC27:AC33">
    <cfRule type="cellIs" dxfId="32" priority="246" operator="equal">
      <formula>"Menor"</formula>
    </cfRule>
  </conditionalFormatting>
  <conditionalFormatting sqref="AC27:AC33">
    <cfRule type="cellIs" dxfId="31" priority="247" operator="equal">
      <formula>"Leve"</formula>
    </cfRule>
  </conditionalFormatting>
  <conditionalFormatting sqref="Y27:Y33">
    <cfRule type="cellIs" dxfId="30" priority="248" operator="equal">
      <formula>"Muy Alta"</formula>
    </cfRule>
  </conditionalFormatting>
  <conditionalFormatting sqref="Y27:Y33">
    <cfRule type="cellIs" dxfId="29" priority="249" operator="equal">
      <formula>"Alta"</formula>
    </cfRule>
  </conditionalFormatting>
  <conditionalFormatting sqref="Y27:Y33">
    <cfRule type="cellIs" dxfId="28" priority="250" operator="equal">
      <formula>"Media"</formula>
    </cfRule>
  </conditionalFormatting>
  <conditionalFormatting sqref="Y27:Y33">
    <cfRule type="cellIs" dxfId="27" priority="251" operator="equal">
      <formula>"Baja"</formula>
    </cfRule>
  </conditionalFormatting>
  <conditionalFormatting sqref="Y27:Y33">
    <cfRule type="cellIs" dxfId="26" priority="252" operator="equal">
      <formula>"Muy Baja"</formula>
    </cfRule>
  </conditionalFormatting>
  <conditionalFormatting sqref="AE27:AE33">
    <cfRule type="cellIs" dxfId="25" priority="253" operator="equal">
      <formula>"Extremo"</formula>
    </cfRule>
  </conditionalFormatting>
  <conditionalFormatting sqref="AE27:AE33">
    <cfRule type="cellIs" dxfId="24" priority="254" operator="equal">
      <formula>"Alto"</formula>
    </cfRule>
  </conditionalFormatting>
  <conditionalFormatting sqref="AE27:AE33">
    <cfRule type="cellIs" dxfId="23" priority="255" operator="equal">
      <formula>"Moderado"</formula>
    </cfRule>
  </conditionalFormatting>
  <conditionalFormatting sqref="AE27:AE33">
    <cfRule type="cellIs" dxfId="22" priority="256" operator="equal">
      <formula>"Bajo"</formula>
    </cfRule>
  </conditionalFormatting>
  <conditionalFormatting sqref="AT27:AT33">
    <cfRule type="cellIs" dxfId="21" priority="257" operator="equal">
      <formula>"Muy Alta"</formula>
    </cfRule>
  </conditionalFormatting>
  <conditionalFormatting sqref="AT27:AT33">
    <cfRule type="cellIs" dxfId="20" priority="258" operator="equal">
      <formula>"Alta"</formula>
    </cfRule>
  </conditionalFormatting>
  <conditionalFormatting sqref="AT27:AT33">
    <cfRule type="cellIs" dxfId="19" priority="259" operator="equal">
      <formula>"Media"</formula>
    </cfRule>
  </conditionalFormatting>
  <conditionalFormatting sqref="AT27:AT33">
    <cfRule type="cellIs" dxfId="18" priority="260" operator="equal">
      <formula>"Baja"</formula>
    </cfRule>
  </conditionalFormatting>
  <conditionalFormatting sqref="AT27:AT33">
    <cfRule type="cellIs" dxfId="17" priority="261" operator="equal">
      <formula>"Muy Baja"</formula>
    </cfRule>
  </conditionalFormatting>
  <conditionalFormatting sqref="AV27:AV33">
    <cfRule type="cellIs" dxfId="16" priority="262" operator="equal">
      <formula>"Catastrófico"</formula>
    </cfRule>
  </conditionalFormatting>
  <conditionalFormatting sqref="AV27:AV33">
    <cfRule type="cellIs" dxfId="15" priority="263" operator="equal">
      <formula>"Mayor"</formula>
    </cfRule>
  </conditionalFormatting>
  <conditionalFormatting sqref="AV27:AV33">
    <cfRule type="cellIs" dxfId="14" priority="264" operator="equal">
      <formula>"Moderado"</formula>
    </cfRule>
  </conditionalFormatting>
  <conditionalFormatting sqref="AV27:AV33">
    <cfRule type="cellIs" dxfId="13" priority="265" operator="equal">
      <formula>"Menor"</formula>
    </cfRule>
  </conditionalFormatting>
  <conditionalFormatting sqref="AV27:AV33">
    <cfRule type="cellIs" dxfId="12" priority="266" operator="equal">
      <formula>"Leve"</formula>
    </cfRule>
  </conditionalFormatting>
  <conditionalFormatting sqref="AX27:AY33">
    <cfRule type="cellIs" dxfId="11" priority="267" operator="equal">
      <formula>"Catastrófico"</formula>
    </cfRule>
  </conditionalFormatting>
  <conditionalFormatting sqref="AX27:AY33">
    <cfRule type="cellIs" dxfId="10" priority="268" operator="equal">
      <formula>"Alto"</formula>
    </cfRule>
  </conditionalFormatting>
  <conditionalFormatting sqref="AX27:AY33">
    <cfRule type="cellIs" dxfId="9" priority="269" operator="equal">
      <formula>"Moderado"</formula>
    </cfRule>
  </conditionalFormatting>
  <conditionalFormatting sqref="AX27:AY33">
    <cfRule type="cellIs" dxfId="8" priority="270" operator="equal">
      <formula>"Bajo"</formula>
    </cfRule>
  </conditionalFormatting>
  <dataValidations count="2">
    <dataValidation type="list" allowBlank="1" showErrorMessage="1" sqref="AO17:AO33">
      <formula1>"SI,NO"</formula1>
    </dataValidation>
    <dataValidation type="list" allowBlank="1" showErrorMessage="1" sqref="AP17:AP33">
      <formula1>"Con Registros,Sin Registros"</formula1>
    </dataValidation>
  </dataValidations>
  <pageMargins left="0.39370078740157483" right="0.39370078740157483" top="0.39370078740157483" bottom="0.39370078740157483" header="0" footer="0"/>
  <pageSetup fitToHeight="0" orientation="landscape"/>
  <headerFooter>
    <oddFooter>&amp;C** Copia No Conbtrolada**&amp;RHoja &amp;P de</oddFooter>
  </headerFooter>
  <drawing r:id="rId1"/>
  <legacyDrawing r:id="rId2"/>
  <extLst>
    <ext xmlns:x14="http://schemas.microsoft.com/office/spreadsheetml/2009/9/main" uri="{CCE6A557-97BC-4b89-ADB6-D9C93CAAB3DF}">
      <x14:dataValidations xmlns:xm="http://schemas.microsoft.com/office/excel/2006/main" count="10">
        <x14:dataValidation type="list" allowBlank="1" showErrorMessage="1">
          <x14:formula1>
            <xm:f>MENUS!$O$3:$O$4</xm:f>
          </x14:formula1>
          <xm:sqref>AL17:AL33</xm:sqref>
        </x14:dataValidation>
        <x14:dataValidation type="list" allowBlank="1" showErrorMessage="1">
          <x14:formula1>
            <xm:f>MENUS!$F$3:$F$6</xm:f>
          </x14:formula1>
          <xm:sqref>M17:M33</xm:sqref>
        </x14:dataValidation>
        <x14:dataValidation type="list" allowBlank="1" showErrorMessage="1">
          <x14:formula1>
            <xm:f>MENUS!$H$3:$H$10</xm:f>
          </x14:formula1>
          <xm:sqref>T17:T33</xm:sqref>
        </x14:dataValidation>
        <x14:dataValidation type="list" allowBlank="1" showErrorMessage="1">
          <x14:formula1>
            <xm:f>MENUS!$Q$3:$Q$4</xm:f>
          </x14:formula1>
          <xm:sqref>AN17:AN33</xm:sqref>
        </x14:dataValidation>
        <x14:dataValidation type="list" allowBlank="1" showErrorMessage="1">
          <x14:formula1>
            <xm:f>MENUS!$S$3:$S$6</xm:f>
          </x14:formula1>
          <xm:sqref>AZ17:AZ33</xm:sqref>
        </x14:dataValidation>
        <x14:dataValidation type="list" allowBlank="1" showErrorMessage="1">
          <x14:formula1>
            <xm:f>MENUS!$D$3:$D$18</xm:f>
          </x14:formula1>
          <xm:sqref>F17:F33</xm:sqref>
        </x14:dataValidation>
        <x14:dataValidation type="list" allowBlank="1" showErrorMessage="1">
          <x14:formula1>
            <xm:f>MENUS!$M$3:$M$4</xm:f>
          </x14:formula1>
          <xm:sqref>AK17:AK33</xm:sqref>
        </x14:dataValidation>
        <x14:dataValidation type="list" allowBlank="1" showErrorMessage="1">
          <x14:formula1>
            <xm:f>MENUS!$J$3:$J$7</xm:f>
          </x14:formula1>
          <xm:sqref>W17:W33</xm:sqref>
        </x14:dataValidation>
        <x14:dataValidation type="list" allowBlank="1" showErrorMessage="1">
          <x14:formula1>
            <xm:f>MENUS!$B$3:$B$17</xm:f>
          </x14:formula1>
          <xm:sqref>C17:C33</xm:sqref>
        </x14:dataValidation>
        <x14:dataValidation type="list" allowBlank="1" showErrorMessage="1">
          <x14:formula1>
            <xm:f>'TABLAS DE CRITERIOS'!$F$5:$F$9</xm:f>
          </x14:formula1>
          <xm:sqref>AA17:AA33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5"/>
  <cols>
    <col min="1" max="1" width="2" customWidth="1"/>
    <col min="2" max="2" width="45.85546875" customWidth="1"/>
    <col min="3" max="3" width="3.28515625" customWidth="1"/>
    <col min="4" max="4" width="45.85546875" customWidth="1"/>
    <col min="5" max="5" width="3.7109375" customWidth="1"/>
    <col min="6" max="6" width="22.140625" customWidth="1"/>
    <col min="7" max="7" width="3.7109375" customWidth="1"/>
    <col min="8" max="8" width="25.28515625" customWidth="1"/>
    <col min="9" max="9" width="3" customWidth="1"/>
    <col min="10" max="10" width="11.28515625" customWidth="1"/>
    <col min="11" max="11" width="5.5703125" customWidth="1"/>
    <col min="12" max="12" width="2.42578125" customWidth="1"/>
    <col min="13" max="13" width="14.5703125" customWidth="1"/>
    <col min="14" max="14" width="2.85546875" customWidth="1"/>
    <col min="15" max="15" width="15.5703125" customWidth="1"/>
    <col min="16" max="16" width="2.42578125" customWidth="1"/>
    <col min="17" max="17" width="17.140625" customWidth="1"/>
    <col min="18" max="18" width="1.85546875" customWidth="1"/>
    <col min="19" max="19" width="29.28515625" customWidth="1"/>
    <col min="20" max="26" width="10.7109375" customWidth="1"/>
  </cols>
  <sheetData>
    <row r="1" spans="1:26" ht="12" customHeight="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row>
    <row r="2" spans="1:26" ht="12" customHeight="1" x14ac:dyDescent="0.25">
      <c r="A2" s="22"/>
      <c r="B2" s="23" t="s">
        <v>208</v>
      </c>
      <c r="C2" s="24"/>
      <c r="D2" s="23" t="s">
        <v>209</v>
      </c>
      <c r="E2" s="24"/>
      <c r="F2" s="25" t="s">
        <v>210</v>
      </c>
      <c r="G2" s="22"/>
      <c r="H2" s="26" t="s">
        <v>211</v>
      </c>
      <c r="I2" s="22"/>
      <c r="J2" s="158" t="s">
        <v>212</v>
      </c>
      <c r="K2" s="159"/>
      <c r="L2" s="22"/>
      <c r="M2" s="23" t="s">
        <v>213</v>
      </c>
      <c r="N2" s="22"/>
      <c r="O2" s="23" t="s">
        <v>214</v>
      </c>
      <c r="P2" s="22"/>
      <c r="Q2" s="23" t="s">
        <v>215</v>
      </c>
      <c r="R2" s="22"/>
      <c r="S2" s="23" t="s">
        <v>216</v>
      </c>
      <c r="T2" s="22"/>
      <c r="U2" s="22"/>
      <c r="V2" s="22"/>
      <c r="W2" s="22"/>
      <c r="X2" s="22"/>
      <c r="Y2" s="22"/>
      <c r="Z2" s="22"/>
    </row>
    <row r="3" spans="1:26" ht="12" customHeight="1" x14ac:dyDescent="0.25">
      <c r="A3" s="21"/>
      <c r="B3" s="27" t="s">
        <v>217</v>
      </c>
      <c r="C3" s="27"/>
      <c r="D3" s="27" t="s">
        <v>218</v>
      </c>
      <c r="E3" s="27"/>
      <c r="F3" s="21" t="s">
        <v>219</v>
      </c>
      <c r="G3" s="21"/>
      <c r="H3" s="28" t="s">
        <v>220</v>
      </c>
      <c r="I3" s="21"/>
      <c r="J3" s="28" t="s">
        <v>202</v>
      </c>
      <c r="K3" s="29">
        <v>1</v>
      </c>
      <c r="L3" s="21"/>
      <c r="M3" s="28" t="s">
        <v>86</v>
      </c>
      <c r="N3" s="21"/>
      <c r="O3" s="28" t="s">
        <v>68</v>
      </c>
      <c r="P3" s="21"/>
      <c r="Q3" s="28" t="s">
        <v>69</v>
      </c>
      <c r="R3" s="21"/>
      <c r="S3" s="28" t="s">
        <v>88</v>
      </c>
      <c r="T3" s="21"/>
      <c r="U3" s="21"/>
      <c r="V3" s="21"/>
      <c r="W3" s="21"/>
      <c r="X3" s="21"/>
      <c r="Y3" s="21"/>
      <c r="Z3" s="21"/>
    </row>
    <row r="4" spans="1:26" ht="12" customHeight="1" x14ac:dyDescent="0.25">
      <c r="A4" s="21"/>
      <c r="B4" s="27" t="s">
        <v>221</v>
      </c>
      <c r="C4" s="27"/>
      <c r="D4" s="27" t="s">
        <v>222</v>
      </c>
      <c r="E4" s="27"/>
      <c r="F4" s="21" t="s">
        <v>61</v>
      </c>
      <c r="G4" s="21"/>
      <c r="H4" s="28" t="s">
        <v>223</v>
      </c>
      <c r="I4" s="21"/>
      <c r="J4" s="28" t="s">
        <v>95</v>
      </c>
      <c r="K4" s="29">
        <v>0.8</v>
      </c>
      <c r="L4" s="21"/>
      <c r="M4" s="28" t="s">
        <v>67</v>
      </c>
      <c r="N4" s="21"/>
      <c r="O4" s="28" t="s">
        <v>87</v>
      </c>
      <c r="P4" s="21"/>
      <c r="Q4" s="28" t="s">
        <v>120</v>
      </c>
      <c r="R4" s="21"/>
      <c r="S4" s="28" t="s">
        <v>72</v>
      </c>
      <c r="T4" s="21"/>
      <c r="U4" s="21"/>
      <c r="V4" s="21"/>
      <c r="W4" s="21"/>
      <c r="X4" s="21"/>
      <c r="Y4" s="21"/>
      <c r="Z4" s="21"/>
    </row>
    <row r="5" spans="1:26" ht="12" customHeight="1" x14ac:dyDescent="0.25">
      <c r="A5" s="21"/>
      <c r="B5" s="27" t="s">
        <v>224</v>
      </c>
      <c r="C5" s="27"/>
      <c r="D5" s="27" t="s">
        <v>225</v>
      </c>
      <c r="E5" s="27"/>
      <c r="F5" s="21" t="s">
        <v>80</v>
      </c>
      <c r="G5" s="21"/>
      <c r="H5" s="28" t="s">
        <v>63</v>
      </c>
      <c r="I5" s="21"/>
      <c r="J5" s="28" t="s">
        <v>64</v>
      </c>
      <c r="K5" s="29">
        <v>0.6</v>
      </c>
      <c r="L5" s="21"/>
      <c r="M5" s="21"/>
      <c r="N5" s="21"/>
      <c r="O5" s="21"/>
      <c r="P5" s="21"/>
      <c r="Q5" s="21"/>
      <c r="R5" s="21"/>
      <c r="S5" s="28" t="s">
        <v>226</v>
      </c>
      <c r="T5" s="21"/>
      <c r="U5" s="21"/>
      <c r="V5" s="21"/>
      <c r="W5" s="21"/>
      <c r="X5" s="21"/>
      <c r="Y5" s="21"/>
      <c r="Z5" s="21"/>
    </row>
    <row r="6" spans="1:26" ht="12" customHeight="1" x14ac:dyDescent="0.25">
      <c r="A6" s="21"/>
      <c r="B6" s="27" t="s">
        <v>227</v>
      </c>
      <c r="C6" s="27"/>
      <c r="D6" s="27" t="s">
        <v>228</v>
      </c>
      <c r="E6" s="27"/>
      <c r="F6" s="21"/>
      <c r="G6" s="21"/>
      <c r="H6" s="28" t="s">
        <v>229</v>
      </c>
      <c r="I6" s="21"/>
      <c r="J6" s="28" t="s">
        <v>83</v>
      </c>
      <c r="K6" s="29">
        <v>0.4</v>
      </c>
      <c r="L6" s="21"/>
      <c r="M6" s="21"/>
      <c r="N6" s="21"/>
      <c r="O6" s="21"/>
      <c r="P6" s="21"/>
      <c r="Q6" s="21"/>
      <c r="R6" s="21"/>
      <c r="S6" s="28" t="s">
        <v>230</v>
      </c>
      <c r="T6" s="21"/>
      <c r="U6" s="21"/>
      <c r="V6" s="21"/>
      <c r="W6" s="21"/>
      <c r="X6" s="21"/>
      <c r="Y6" s="21"/>
      <c r="Z6" s="21"/>
    </row>
    <row r="7" spans="1:26" ht="12" customHeight="1" x14ac:dyDescent="0.25">
      <c r="A7" s="21"/>
      <c r="B7" s="27" t="s">
        <v>231</v>
      </c>
      <c r="C7" s="27"/>
      <c r="D7" s="27" t="s">
        <v>228</v>
      </c>
      <c r="E7" s="27"/>
      <c r="F7" s="21"/>
      <c r="G7" s="21"/>
      <c r="H7" s="28" t="s">
        <v>232</v>
      </c>
      <c r="I7" s="21"/>
      <c r="J7" s="28" t="s">
        <v>179</v>
      </c>
      <c r="K7" s="29">
        <v>0.2</v>
      </c>
      <c r="L7" s="21"/>
      <c r="M7" s="21"/>
      <c r="N7" s="21"/>
      <c r="O7" s="21"/>
      <c r="P7" s="21"/>
      <c r="Q7" s="21"/>
      <c r="R7" s="21"/>
      <c r="S7" s="21"/>
      <c r="T7" s="21"/>
      <c r="U7" s="21"/>
      <c r="V7" s="21"/>
      <c r="W7" s="21"/>
      <c r="X7" s="21"/>
      <c r="Y7" s="21"/>
      <c r="Z7" s="21"/>
    </row>
    <row r="8" spans="1:26" ht="12" customHeight="1" x14ac:dyDescent="0.25">
      <c r="A8" s="21"/>
      <c r="B8" s="27" t="s">
        <v>233</v>
      </c>
      <c r="C8" s="27"/>
      <c r="D8" s="27" t="s">
        <v>234</v>
      </c>
      <c r="E8" s="27"/>
      <c r="F8" s="21"/>
      <c r="G8" s="21"/>
      <c r="H8" s="28" t="s">
        <v>82</v>
      </c>
      <c r="I8" s="21"/>
      <c r="J8" s="28"/>
      <c r="K8" s="21"/>
      <c r="L8" s="21"/>
      <c r="M8" s="21"/>
      <c r="N8" s="21"/>
      <c r="O8" s="21"/>
      <c r="P8" s="21"/>
      <c r="Q8" s="21"/>
      <c r="R8" s="21"/>
      <c r="S8" s="21"/>
      <c r="T8" s="21"/>
      <c r="U8" s="21"/>
      <c r="V8" s="21"/>
      <c r="W8" s="21"/>
      <c r="X8" s="21"/>
      <c r="Y8" s="21"/>
      <c r="Z8" s="21"/>
    </row>
    <row r="9" spans="1:26" ht="12" customHeight="1" x14ac:dyDescent="0.25">
      <c r="A9" s="21"/>
      <c r="B9" s="27" t="s">
        <v>235</v>
      </c>
      <c r="C9" s="27"/>
      <c r="D9" s="27" t="s">
        <v>236</v>
      </c>
      <c r="E9" s="27"/>
      <c r="F9" s="21"/>
      <c r="G9" s="21"/>
      <c r="H9" s="28" t="s">
        <v>150</v>
      </c>
      <c r="I9" s="21"/>
      <c r="J9" s="28"/>
      <c r="K9" s="21"/>
      <c r="L9" s="21"/>
      <c r="M9" s="21"/>
      <c r="N9" s="21"/>
      <c r="O9" s="21"/>
      <c r="P9" s="21"/>
      <c r="Q9" s="21"/>
      <c r="R9" s="21"/>
      <c r="S9" s="21"/>
      <c r="T9" s="21"/>
      <c r="U9" s="21"/>
      <c r="V9" s="21"/>
      <c r="W9" s="21"/>
      <c r="X9" s="21"/>
      <c r="Y9" s="21"/>
      <c r="Z9" s="21"/>
    </row>
    <row r="10" spans="1:26" ht="12" customHeight="1" x14ac:dyDescent="0.25">
      <c r="A10" s="21"/>
      <c r="B10" s="27" t="s">
        <v>237</v>
      </c>
      <c r="C10" s="27"/>
      <c r="D10" s="27" t="s">
        <v>78</v>
      </c>
      <c r="E10" s="27"/>
      <c r="F10" s="21"/>
      <c r="G10" s="21"/>
      <c r="H10" s="21"/>
      <c r="I10" s="21"/>
      <c r="J10" s="21"/>
      <c r="K10" s="21"/>
      <c r="L10" s="21"/>
      <c r="M10" s="21"/>
      <c r="N10" s="21"/>
      <c r="O10" s="21"/>
      <c r="P10" s="21"/>
      <c r="Q10" s="21"/>
      <c r="R10" s="21"/>
      <c r="S10" s="21"/>
      <c r="T10" s="21"/>
      <c r="U10" s="21"/>
      <c r="V10" s="21"/>
      <c r="W10" s="21"/>
      <c r="X10" s="21"/>
      <c r="Y10" s="21"/>
      <c r="Z10" s="21"/>
    </row>
    <row r="11" spans="1:26" ht="12" customHeight="1" x14ac:dyDescent="0.25">
      <c r="A11" s="21"/>
      <c r="B11" s="27" t="s">
        <v>238</v>
      </c>
      <c r="C11" s="27"/>
      <c r="D11" s="27" t="s">
        <v>239</v>
      </c>
      <c r="E11" s="27"/>
      <c r="F11" s="21"/>
      <c r="G11" s="21"/>
      <c r="H11" s="21"/>
      <c r="I11" s="21"/>
      <c r="J11" s="21"/>
      <c r="K11" s="21"/>
      <c r="L11" s="21"/>
      <c r="M11" s="21"/>
      <c r="N11" s="21"/>
      <c r="O11" s="21"/>
      <c r="P11" s="21"/>
      <c r="Q11" s="21"/>
      <c r="R11" s="21"/>
      <c r="S11" s="21"/>
      <c r="T11" s="21"/>
      <c r="U11" s="21"/>
      <c r="V11" s="21"/>
      <c r="W11" s="21"/>
      <c r="X11" s="21"/>
      <c r="Y11" s="21"/>
      <c r="Z11" s="21"/>
    </row>
    <row r="12" spans="1:26" ht="12" customHeight="1" x14ac:dyDescent="0.25">
      <c r="A12" s="21"/>
      <c r="B12" s="27" t="s">
        <v>240</v>
      </c>
      <c r="C12" s="27"/>
      <c r="D12" s="27" t="s">
        <v>241</v>
      </c>
      <c r="E12" s="27"/>
      <c r="F12" s="21"/>
      <c r="G12" s="21"/>
      <c r="H12" s="21"/>
      <c r="I12" s="21"/>
      <c r="J12" s="21"/>
      <c r="K12" s="21"/>
      <c r="L12" s="21"/>
      <c r="M12" s="21"/>
      <c r="N12" s="21"/>
      <c r="O12" s="21"/>
      <c r="P12" s="21"/>
      <c r="Q12" s="21"/>
      <c r="R12" s="21"/>
      <c r="S12" s="21"/>
      <c r="T12" s="21"/>
      <c r="U12" s="21"/>
      <c r="V12" s="21"/>
      <c r="W12" s="21"/>
      <c r="X12" s="21"/>
      <c r="Y12" s="21"/>
      <c r="Z12" s="21"/>
    </row>
    <row r="13" spans="1:26" ht="12" customHeight="1" x14ac:dyDescent="0.25">
      <c r="A13" s="21"/>
      <c r="B13" s="27" t="s">
        <v>242</v>
      </c>
      <c r="C13" s="27"/>
      <c r="D13" s="27" t="s">
        <v>243</v>
      </c>
      <c r="E13" s="27"/>
      <c r="F13" s="21"/>
      <c r="G13" s="21"/>
      <c r="H13" s="21"/>
      <c r="I13" s="21"/>
      <c r="J13" s="21"/>
      <c r="K13" s="21"/>
      <c r="L13" s="21"/>
      <c r="M13" s="21"/>
      <c r="N13" s="21"/>
      <c r="O13" s="21"/>
      <c r="P13" s="21"/>
      <c r="Q13" s="21"/>
      <c r="R13" s="21"/>
      <c r="S13" s="21"/>
      <c r="T13" s="21"/>
      <c r="U13" s="21"/>
      <c r="V13" s="21"/>
      <c r="W13" s="21"/>
      <c r="X13" s="21"/>
      <c r="Y13" s="21"/>
      <c r="Z13" s="21"/>
    </row>
    <row r="14" spans="1:26" ht="12" customHeight="1" x14ac:dyDescent="0.25">
      <c r="A14" s="21"/>
      <c r="B14" s="27" t="s">
        <v>244</v>
      </c>
      <c r="C14" s="27"/>
      <c r="D14" s="27" t="s">
        <v>245</v>
      </c>
      <c r="E14" s="27"/>
      <c r="F14" s="21"/>
      <c r="G14" s="21"/>
      <c r="H14" s="21"/>
      <c r="I14" s="21"/>
      <c r="J14" s="21"/>
      <c r="K14" s="21"/>
      <c r="L14" s="21"/>
      <c r="M14" s="21"/>
      <c r="N14" s="21"/>
      <c r="O14" s="21"/>
      <c r="P14" s="21"/>
      <c r="Q14" s="21"/>
      <c r="R14" s="21"/>
      <c r="S14" s="21"/>
      <c r="T14" s="21"/>
      <c r="U14" s="21"/>
      <c r="V14" s="21"/>
      <c r="W14" s="21"/>
      <c r="X14" s="21"/>
      <c r="Y14" s="21"/>
      <c r="Z14" s="21"/>
    </row>
    <row r="15" spans="1:26" ht="12" customHeight="1" x14ac:dyDescent="0.25">
      <c r="A15" s="21"/>
      <c r="B15" s="30" t="s">
        <v>58</v>
      </c>
      <c r="C15" s="30"/>
      <c r="D15" s="30" t="s">
        <v>59</v>
      </c>
      <c r="E15" s="30"/>
      <c r="F15" s="21"/>
      <c r="G15" s="21"/>
      <c r="H15" s="21"/>
      <c r="I15" s="21"/>
      <c r="J15" s="21"/>
      <c r="K15" s="21"/>
      <c r="L15" s="21"/>
      <c r="M15" s="21"/>
      <c r="N15" s="21"/>
      <c r="O15" s="21"/>
      <c r="P15" s="21"/>
      <c r="Q15" s="21"/>
      <c r="R15" s="21"/>
      <c r="S15" s="21"/>
      <c r="T15" s="21"/>
      <c r="U15" s="21"/>
      <c r="V15" s="21"/>
      <c r="W15" s="21"/>
      <c r="X15" s="21"/>
      <c r="Y15" s="21"/>
      <c r="Z15" s="21"/>
    </row>
    <row r="16" spans="1:26" ht="12" customHeight="1" x14ac:dyDescent="0.25">
      <c r="A16" s="21"/>
      <c r="B16" s="30" t="s">
        <v>246</v>
      </c>
      <c r="C16" s="30"/>
      <c r="D16" s="30" t="s">
        <v>247</v>
      </c>
      <c r="E16" s="30"/>
      <c r="F16" s="21"/>
      <c r="G16" s="21"/>
      <c r="H16" s="21"/>
      <c r="I16" s="21"/>
      <c r="J16" s="21"/>
      <c r="K16" s="21"/>
      <c r="L16" s="21"/>
      <c r="M16" s="21"/>
      <c r="N16" s="21"/>
      <c r="O16" s="21"/>
      <c r="P16" s="21"/>
      <c r="Q16" s="21"/>
      <c r="R16" s="21"/>
      <c r="S16" s="21"/>
      <c r="T16" s="21"/>
      <c r="U16" s="21"/>
      <c r="V16" s="21"/>
      <c r="W16" s="21"/>
      <c r="X16" s="21"/>
      <c r="Y16" s="21"/>
      <c r="Z16" s="21"/>
    </row>
    <row r="17" spans="1:26" ht="12" customHeight="1" x14ac:dyDescent="0.25">
      <c r="A17" s="21"/>
      <c r="B17" s="30" t="s">
        <v>248</v>
      </c>
      <c r="C17" s="30"/>
      <c r="D17" s="30" t="s">
        <v>249</v>
      </c>
      <c r="E17" s="30"/>
      <c r="F17" s="21"/>
      <c r="G17" s="21"/>
      <c r="H17" s="21"/>
      <c r="I17" s="21"/>
      <c r="J17" s="21"/>
      <c r="K17" s="21"/>
      <c r="L17" s="21"/>
      <c r="M17" s="21"/>
      <c r="N17" s="21"/>
      <c r="O17" s="21"/>
      <c r="P17" s="21"/>
      <c r="Q17" s="21"/>
      <c r="R17" s="21"/>
      <c r="S17" s="21"/>
      <c r="T17" s="21"/>
      <c r="U17" s="21"/>
      <c r="V17" s="21"/>
      <c r="W17" s="21"/>
      <c r="X17" s="21"/>
      <c r="Y17" s="21"/>
      <c r="Z17" s="21"/>
    </row>
    <row r="18" spans="1:26" ht="12" customHeight="1" x14ac:dyDescent="0.2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2" customHeight="1" x14ac:dyDescent="0.2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2" customHeight="1"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 customHeight="1"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 customHeight="1"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 customHeigh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 customHeight="1"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 customHeight="1"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 customHeight="1"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 customHeight="1"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 customHeight="1"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 customHeight="1"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 customHeight="1"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 customHeight="1"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 customHeight="1"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 customHeight="1"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 customHeight="1"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 customHeight="1"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 customHeight="1"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 customHeight="1"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 customHeight="1"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 customHeight="1"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 customHeight="1"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 customHeight="1"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 customHeight="1"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 customHeight="1"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 customHeight="1"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 customHeight="1"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 customHeight="1"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 customHeight="1"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 customHeight="1"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 customHeigh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 customHeight="1"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 customHeight="1"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 customHeight="1"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 customHeight="1"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 customHeight="1"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 customHeight="1"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 customHeight="1"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 customHeight="1"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 customHeigh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 customHeight="1"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 customHeight="1"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 customHeight="1"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 customHeigh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 customHeight="1"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 customHeight="1"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 customHeight="1"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 customHeight="1"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 customHeight="1"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 customHeight="1"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 customHeight="1"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 customHeight="1"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 customHeight="1"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 customHeight="1"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 customHeight="1"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 customHeight="1"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 customHeight="1"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 customHeight="1"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 customHeight="1"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 customHeight="1"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 customHeight="1"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 customHeight="1"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 customHeight="1"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 customHeight="1"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 customHeight="1"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 customHeight="1"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 customHeight="1"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 customHeight="1"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 customHeight="1"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 customHeight="1"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 customHeight="1"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 customHeight="1"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 customHeight="1"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 customHeight="1"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 customHeight="1"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 customHeight="1"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 customHeigh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 customHeight="1"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 customHeigh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 customHeight="1"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 customHeight="1"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 customHeight="1"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 customHeight="1"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 customHeight="1"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 customHeight="1"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 customHeight="1"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 customHeight="1"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 customHeight="1"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 customHeight="1"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 customHeight="1"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 customHeight="1"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 customHeight="1"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 customHeight="1"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 customHeight="1"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 customHeight="1"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 customHeight="1"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 customHeight="1"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 customHeight="1"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 customHeight="1"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 customHeight="1"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 customHeight="1"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 customHeight="1" x14ac:dyDescent="0.2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 customHeight="1" x14ac:dyDescent="0.2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 customHeight="1" x14ac:dyDescent="0.2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 customHeight="1" x14ac:dyDescent="0.2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 customHeight="1" x14ac:dyDescent="0.2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 customHeight="1" x14ac:dyDescent="0.2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 customHeight="1" x14ac:dyDescent="0.2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 customHeight="1" x14ac:dyDescent="0.2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 customHeight="1" x14ac:dyDescent="0.2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 customHeight="1" x14ac:dyDescent="0.2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 customHeight="1" x14ac:dyDescent="0.2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 customHeight="1" x14ac:dyDescent="0.2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 customHeight="1" x14ac:dyDescent="0.2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 customHeight="1" x14ac:dyDescent="0.2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 customHeight="1" x14ac:dyDescent="0.2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 customHeight="1" x14ac:dyDescent="0.2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 customHeight="1" x14ac:dyDescent="0.2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 customHeight="1" x14ac:dyDescent="0.2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 customHeight="1" x14ac:dyDescent="0.2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 customHeight="1" x14ac:dyDescent="0.2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 customHeight="1" x14ac:dyDescent="0.2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 customHeight="1" x14ac:dyDescent="0.2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 customHeight="1" x14ac:dyDescent="0.2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 customHeight="1" x14ac:dyDescent="0.2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1">
    <mergeCell ref="J2:K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5"/>
  <cols>
    <col min="1" max="1" width="2.28515625" customWidth="1"/>
    <col min="2" max="2" width="57.85546875" customWidth="1"/>
    <col min="3" max="3" width="14.28515625" customWidth="1"/>
    <col min="4" max="4" width="13.42578125" customWidth="1"/>
    <col min="5" max="5" width="2.7109375" customWidth="1"/>
    <col min="6" max="6" width="29.85546875" customWidth="1"/>
    <col min="7" max="7" width="58.140625" customWidth="1"/>
    <col min="8" max="8" width="16.28515625" customWidth="1"/>
    <col min="9" max="26" width="4.7109375" customWidth="1"/>
  </cols>
  <sheetData>
    <row r="1" spans="1:26" ht="11.2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x14ac:dyDescent="0.25">
      <c r="B2" s="160" t="s">
        <v>250</v>
      </c>
      <c r="C2" s="161"/>
      <c r="D2" s="159"/>
      <c r="F2" s="160" t="s">
        <v>251</v>
      </c>
      <c r="G2" s="161"/>
      <c r="H2" s="159"/>
      <c r="I2" s="32"/>
      <c r="J2" s="32"/>
      <c r="K2" s="32"/>
      <c r="L2" s="32"/>
      <c r="M2" s="32"/>
      <c r="N2" s="32"/>
      <c r="O2" s="32"/>
      <c r="P2" s="32"/>
      <c r="Q2" s="32"/>
      <c r="R2" s="32"/>
      <c r="S2" s="32"/>
      <c r="T2" s="32"/>
      <c r="U2" s="32"/>
      <c r="V2" s="32"/>
      <c r="W2" s="32"/>
      <c r="X2" s="32"/>
      <c r="Y2" s="32"/>
      <c r="Z2" s="32"/>
    </row>
    <row r="3" spans="1:26" x14ac:dyDescent="0.25">
      <c r="B3" s="32"/>
      <c r="C3" s="32"/>
      <c r="D3" s="32"/>
      <c r="F3" s="33"/>
      <c r="G3" s="33"/>
      <c r="H3" s="33"/>
      <c r="I3" s="32"/>
      <c r="J3" s="32"/>
      <c r="K3" s="32"/>
      <c r="L3" s="32"/>
      <c r="M3" s="32"/>
      <c r="N3" s="32"/>
      <c r="O3" s="32"/>
      <c r="P3" s="32"/>
      <c r="Q3" s="32"/>
      <c r="R3" s="32"/>
      <c r="S3" s="32"/>
      <c r="T3" s="32"/>
      <c r="U3" s="32"/>
      <c r="V3" s="32"/>
      <c r="W3" s="32"/>
      <c r="X3" s="32"/>
      <c r="Y3" s="32"/>
      <c r="Z3" s="32"/>
    </row>
    <row r="4" spans="1:26" ht="34.5" customHeight="1" x14ac:dyDescent="0.25">
      <c r="B4" s="34" t="s">
        <v>252</v>
      </c>
      <c r="C4" s="34" t="s">
        <v>212</v>
      </c>
      <c r="D4" s="34" t="s">
        <v>25</v>
      </c>
      <c r="F4" s="35" t="s">
        <v>253</v>
      </c>
      <c r="G4" s="35" t="s">
        <v>254</v>
      </c>
      <c r="H4" s="36" t="s">
        <v>25</v>
      </c>
      <c r="I4" s="32"/>
      <c r="J4" s="32"/>
      <c r="K4" s="32"/>
      <c r="L4" s="32"/>
      <c r="M4" s="32"/>
      <c r="N4" s="32"/>
      <c r="O4" s="32"/>
      <c r="P4" s="32"/>
      <c r="Q4" s="32"/>
      <c r="R4" s="32"/>
      <c r="S4" s="32"/>
      <c r="T4" s="32"/>
      <c r="U4" s="32"/>
      <c r="V4" s="32"/>
      <c r="W4" s="32"/>
      <c r="X4" s="32"/>
      <c r="Y4" s="32"/>
      <c r="Z4" s="32"/>
    </row>
    <row r="5" spans="1:26" ht="49.5" customHeight="1" x14ac:dyDescent="0.25">
      <c r="B5" s="37" t="s">
        <v>255</v>
      </c>
      <c r="C5" s="38" t="s">
        <v>256</v>
      </c>
      <c r="D5" s="39">
        <v>0.2</v>
      </c>
      <c r="F5" s="40" t="s">
        <v>65</v>
      </c>
      <c r="G5" s="40" t="s">
        <v>257</v>
      </c>
      <c r="H5" s="41">
        <v>0.2</v>
      </c>
      <c r="I5" s="32"/>
      <c r="J5" s="32"/>
      <c r="K5" s="32"/>
      <c r="L5" s="32"/>
      <c r="M5" s="32"/>
      <c r="N5" s="32"/>
      <c r="O5" s="32"/>
      <c r="P5" s="32"/>
      <c r="Q5" s="32"/>
      <c r="R5" s="32"/>
      <c r="S5" s="32"/>
      <c r="T5" s="32"/>
      <c r="U5" s="32"/>
      <c r="V5" s="32"/>
      <c r="W5" s="32"/>
      <c r="X5" s="32"/>
      <c r="Y5" s="32"/>
      <c r="Z5" s="32"/>
    </row>
    <row r="6" spans="1:26" ht="49.5" customHeight="1" x14ac:dyDescent="0.25">
      <c r="B6" s="42" t="s">
        <v>258</v>
      </c>
      <c r="C6" s="43" t="s">
        <v>259</v>
      </c>
      <c r="D6" s="39">
        <v>0.4</v>
      </c>
      <c r="F6" s="40" t="s">
        <v>118</v>
      </c>
      <c r="G6" s="40" t="s">
        <v>260</v>
      </c>
      <c r="H6" s="44">
        <v>0.4</v>
      </c>
      <c r="I6" s="32"/>
      <c r="J6" s="32"/>
      <c r="K6" s="32"/>
      <c r="L6" s="32"/>
      <c r="M6" s="32"/>
      <c r="N6" s="32"/>
      <c r="O6" s="32"/>
      <c r="P6" s="32"/>
      <c r="Q6" s="32"/>
      <c r="R6" s="32"/>
      <c r="S6" s="32"/>
      <c r="T6" s="32"/>
      <c r="U6" s="32"/>
      <c r="V6" s="32"/>
      <c r="W6" s="32"/>
      <c r="X6" s="32"/>
      <c r="Y6" s="32"/>
      <c r="Z6" s="32"/>
    </row>
    <row r="7" spans="1:26" ht="49.5" customHeight="1" x14ac:dyDescent="0.25">
      <c r="B7" s="42" t="s">
        <v>261</v>
      </c>
      <c r="C7" s="45" t="s">
        <v>262</v>
      </c>
      <c r="D7" s="39">
        <v>0.6</v>
      </c>
      <c r="F7" s="40" t="s">
        <v>110</v>
      </c>
      <c r="G7" s="40" t="s">
        <v>263</v>
      </c>
      <c r="H7" s="46">
        <v>0.6</v>
      </c>
      <c r="I7" s="32"/>
      <c r="J7" s="32"/>
      <c r="K7" s="32"/>
      <c r="L7" s="32"/>
      <c r="M7" s="32"/>
      <c r="N7" s="32"/>
      <c r="O7" s="32"/>
      <c r="P7" s="32"/>
      <c r="Q7" s="32"/>
      <c r="R7" s="32"/>
      <c r="S7" s="32"/>
      <c r="T7" s="32"/>
      <c r="U7" s="32"/>
      <c r="V7" s="32"/>
      <c r="W7" s="32"/>
      <c r="X7" s="32"/>
      <c r="Y7" s="32"/>
      <c r="Z7" s="32"/>
    </row>
    <row r="8" spans="1:26" ht="49.5" customHeight="1" x14ac:dyDescent="0.25">
      <c r="B8" s="42" t="s">
        <v>264</v>
      </c>
      <c r="C8" s="47" t="s">
        <v>265</v>
      </c>
      <c r="D8" s="39">
        <v>0.8</v>
      </c>
      <c r="F8" s="40" t="s">
        <v>266</v>
      </c>
      <c r="G8" s="40" t="s">
        <v>267</v>
      </c>
      <c r="H8" s="48">
        <v>0.8</v>
      </c>
      <c r="I8" s="32"/>
      <c r="J8" s="32"/>
      <c r="K8" s="32"/>
      <c r="L8" s="32"/>
      <c r="M8" s="32"/>
      <c r="N8" s="32"/>
      <c r="O8" s="32"/>
      <c r="P8" s="32"/>
      <c r="Q8" s="32"/>
      <c r="R8" s="32"/>
      <c r="S8" s="32"/>
      <c r="T8" s="32"/>
      <c r="U8" s="32"/>
      <c r="V8" s="32"/>
      <c r="W8" s="32"/>
      <c r="X8" s="32"/>
      <c r="Y8" s="32"/>
      <c r="Z8" s="32"/>
    </row>
    <row r="9" spans="1:26" ht="49.5" customHeight="1" x14ac:dyDescent="0.25">
      <c r="B9" s="40" t="s">
        <v>268</v>
      </c>
      <c r="C9" s="49" t="s">
        <v>269</v>
      </c>
      <c r="D9" s="39">
        <v>1</v>
      </c>
      <c r="F9" s="40" t="s">
        <v>84</v>
      </c>
      <c r="G9" s="40" t="s">
        <v>270</v>
      </c>
      <c r="H9" s="50">
        <v>1</v>
      </c>
      <c r="I9" s="32"/>
      <c r="J9" s="32"/>
      <c r="K9" s="32"/>
      <c r="L9" s="32"/>
      <c r="M9" s="32"/>
      <c r="N9" s="32"/>
      <c r="O9" s="32"/>
      <c r="P9" s="32"/>
      <c r="Q9" s="32"/>
      <c r="R9" s="32"/>
      <c r="S9" s="32"/>
      <c r="T9" s="32"/>
      <c r="U9" s="32"/>
      <c r="V9" s="32"/>
      <c r="W9" s="32"/>
      <c r="X9" s="32"/>
      <c r="Y9" s="32"/>
      <c r="Z9" s="3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B2:D2"/>
    <mergeCell ref="F2:H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000"/>
  <sheetViews>
    <sheetView workbookViewId="0"/>
  </sheetViews>
  <sheetFormatPr baseColWidth="10" defaultColWidth="14.42578125" defaultRowHeight="15" customHeight="1" x14ac:dyDescent="0.25"/>
  <cols>
    <col min="1" max="1" width="1.5703125" customWidth="1"/>
    <col min="2" max="2" width="3.5703125" customWidth="1"/>
    <col min="3" max="3" width="4.140625" customWidth="1"/>
    <col min="4" max="4" width="10.7109375" customWidth="1"/>
    <col min="5" max="9" width="20.7109375" customWidth="1"/>
    <col min="10" max="10" width="2.28515625" customWidth="1"/>
    <col min="11" max="11" width="10.7109375" customWidth="1"/>
    <col min="12" max="12" width="11.42578125" customWidth="1"/>
    <col min="13" max="15" width="11.7109375" customWidth="1"/>
    <col min="16" max="26" width="10.7109375" customWidth="1"/>
  </cols>
  <sheetData>
    <row r="1" spans="2:15" x14ac:dyDescent="0.25">
      <c r="L1" s="51"/>
    </row>
    <row r="2" spans="2:15" ht="21" x14ac:dyDescent="0.25">
      <c r="B2" s="162" t="s">
        <v>271</v>
      </c>
      <c r="C2" s="161"/>
      <c r="D2" s="161"/>
      <c r="E2" s="161"/>
      <c r="F2" s="161"/>
      <c r="G2" s="161"/>
      <c r="H2" s="161"/>
      <c r="I2" s="161"/>
      <c r="J2" s="161"/>
      <c r="K2" s="159"/>
      <c r="L2" s="51"/>
    </row>
    <row r="3" spans="2:15" x14ac:dyDescent="0.25">
      <c r="B3" s="27"/>
      <c r="C3" s="27"/>
      <c r="D3" s="27"/>
      <c r="E3" s="27"/>
      <c r="F3" s="27"/>
      <c r="G3" s="27"/>
      <c r="H3" s="27"/>
      <c r="I3" s="27"/>
      <c r="J3" s="27"/>
      <c r="K3" s="27"/>
      <c r="L3" s="51"/>
    </row>
    <row r="4" spans="2:15" ht="39.75" customHeight="1" x14ac:dyDescent="0.25">
      <c r="B4" s="163" t="s">
        <v>272</v>
      </c>
      <c r="C4" s="52"/>
      <c r="D4" s="53" t="s">
        <v>269</v>
      </c>
      <c r="E4" s="54" t="str">
        <f t="shared" ref="E4:I4" si="0">+$D$4&amp;E9</f>
        <v>Muy AltaLeve</v>
      </c>
      <c r="F4" s="54" t="str">
        <f t="shared" si="0"/>
        <v>Muy AltaMenor</v>
      </c>
      <c r="G4" s="54" t="str">
        <f t="shared" si="0"/>
        <v>Muy AltaModerado</v>
      </c>
      <c r="H4" s="54" t="str">
        <f t="shared" si="0"/>
        <v>Muy AltaMayor</v>
      </c>
      <c r="I4" s="55" t="str">
        <f t="shared" si="0"/>
        <v>Muy AltaCatastrófica</v>
      </c>
      <c r="J4" s="27"/>
      <c r="K4" s="56" t="s">
        <v>28</v>
      </c>
      <c r="L4" s="51"/>
    </row>
    <row r="5" spans="2:15" ht="39.75" customHeight="1" x14ac:dyDescent="0.25">
      <c r="B5" s="164"/>
      <c r="C5" s="52"/>
      <c r="D5" s="53" t="s">
        <v>265</v>
      </c>
      <c r="E5" s="57" t="str">
        <f t="shared" ref="E5:I5" si="1">+$D$5&amp;E9</f>
        <v>AltaLeve</v>
      </c>
      <c r="F5" s="57" t="str">
        <f t="shared" si="1"/>
        <v>AltaMenor</v>
      </c>
      <c r="G5" s="54" t="str">
        <f t="shared" si="1"/>
        <v>AltaModerado</v>
      </c>
      <c r="H5" s="54" t="str">
        <f t="shared" si="1"/>
        <v>AltaMayor</v>
      </c>
      <c r="I5" s="55" t="str">
        <f t="shared" si="1"/>
        <v>AltaCatastrófica</v>
      </c>
      <c r="J5" s="27"/>
      <c r="K5" s="58" t="s">
        <v>273</v>
      </c>
      <c r="L5" s="59">
        <v>4</v>
      </c>
    </row>
    <row r="6" spans="2:15" ht="39.75" customHeight="1" x14ac:dyDescent="0.25">
      <c r="B6" s="164"/>
      <c r="C6" s="52"/>
      <c r="D6" s="53" t="s">
        <v>262</v>
      </c>
      <c r="E6" s="57" t="str">
        <f t="shared" ref="E6:I6" si="2">+$D$6&amp;E9</f>
        <v>MediaLeve</v>
      </c>
      <c r="F6" s="57" t="str">
        <f t="shared" si="2"/>
        <v>MediaMenor</v>
      </c>
      <c r="G6" s="57" t="str">
        <f t="shared" si="2"/>
        <v>MediaModerado</v>
      </c>
      <c r="H6" s="54" t="str">
        <f t="shared" si="2"/>
        <v>MediaMayor</v>
      </c>
      <c r="I6" s="55" t="str">
        <f t="shared" si="2"/>
        <v>MediaCatastrófica</v>
      </c>
      <c r="J6" s="27"/>
      <c r="K6" s="60" t="s">
        <v>265</v>
      </c>
      <c r="L6" s="59">
        <v>3</v>
      </c>
    </row>
    <row r="7" spans="2:15" ht="39.75" customHeight="1" x14ac:dyDescent="0.25">
      <c r="B7" s="164"/>
      <c r="C7" s="52"/>
      <c r="D7" s="53" t="s">
        <v>259</v>
      </c>
      <c r="E7" s="61" t="str">
        <f t="shared" ref="E7:I7" si="3">+$D$7&amp;E9</f>
        <v>BajaLeve</v>
      </c>
      <c r="F7" s="57" t="str">
        <f t="shared" si="3"/>
        <v>BajaMenor</v>
      </c>
      <c r="G7" s="57" t="str">
        <f t="shared" si="3"/>
        <v>BajaModerado</v>
      </c>
      <c r="H7" s="54" t="str">
        <f t="shared" si="3"/>
        <v>BajaMayor</v>
      </c>
      <c r="I7" s="55" t="str">
        <f t="shared" si="3"/>
        <v>BajaCatastrófica</v>
      </c>
      <c r="J7" s="27"/>
      <c r="K7" s="62" t="s">
        <v>274</v>
      </c>
      <c r="L7" s="59">
        <v>2</v>
      </c>
    </row>
    <row r="8" spans="2:15" ht="39.75" customHeight="1" x14ac:dyDescent="0.25">
      <c r="B8" s="165"/>
      <c r="C8" s="52"/>
      <c r="D8" s="53" t="s">
        <v>256</v>
      </c>
      <c r="E8" s="61" t="str">
        <f t="shared" ref="E8:I8" si="4">+$D$8&amp;E9</f>
        <v>Muy BajaLeve</v>
      </c>
      <c r="F8" s="61" t="str">
        <f t="shared" si="4"/>
        <v>Muy BajaMenor</v>
      </c>
      <c r="G8" s="57" t="str">
        <f t="shared" si="4"/>
        <v>Muy BajaModerado</v>
      </c>
      <c r="H8" s="54" t="str">
        <f t="shared" si="4"/>
        <v>Muy BajaMayor</v>
      </c>
      <c r="I8" s="55" t="str">
        <f t="shared" si="4"/>
        <v>Muy BajaCatastrófica</v>
      </c>
      <c r="J8" s="27"/>
      <c r="K8" s="63" t="s">
        <v>259</v>
      </c>
      <c r="L8" s="59">
        <v>1</v>
      </c>
    </row>
    <row r="9" spans="2:15" ht="21" customHeight="1" x14ac:dyDescent="0.25">
      <c r="B9" s="59"/>
      <c r="C9" s="59"/>
      <c r="D9" s="59"/>
      <c r="E9" s="53" t="s">
        <v>275</v>
      </c>
      <c r="F9" s="53" t="s">
        <v>276</v>
      </c>
      <c r="G9" s="53" t="s">
        <v>277</v>
      </c>
      <c r="H9" s="53" t="s">
        <v>278</v>
      </c>
      <c r="I9" s="53" t="s">
        <v>279</v>
      </c>
      <c r="J9" s="59"/>
      <c r="K9" s="59"/>
      <c r="L9" s="51"/>
    </row>
    <row r="10" spans="2:15" x14ac:dyDescent="0.25">
      <c r="B10" s="59"/>
      <c r="C10" s="59"/>
      <c r="D10" s="59"/>
      <c r="E10" s="166" t="s">
        <v>280</v>
      </c>
      <c r="F10" s="161"/>
      <c r="G10" s="161"/>
      <c r="H10" s="161"/>
      <c r="I10" s="159"/>
      <c r="J10" s="59"/>
      <c r="K10" s="59"/>
      <c r="L10" s="51"/>
    </row>
    <row r="11" spans="2:15" x14ac:dyDescent="0.25">
      <c r="B11" s="27"/>
      <c r="C11" s="27"/>
      <c r="D11" s="59"/>
      <c r="E11" s="27"/>
      <c r="F11" s="27"/>
      <c r="G11" s="27"/>
      <c r="H11" s="27"/>
      <c r="I11" s="27"/>
      <c r="J11" s="27"/>
      <c r="K11" s="27"/>
      <c r="L11" s="51"/>
    </row>
    <row r="12" spans="2:15" x14ac:dyDescent="0.25">
      <c r="B12" s="27"/>
      <c r="C12" s="27"/>
      <c r="D12" s="59"/>
      <c r="E12" s="27"/>
      <c r="F12" s="27"/>
      <c r="G12" s="27"/>
      <c r="H12" s="27"/>
      <c r="I12" s="27"/>
      <c r="J12" s="27"/>
      <c r="K12" s="27"/>
      <c r="L12" s="51"/>
      <c r="M12" s="64" t="s">
        <v>281</v>
      </c>
      <c r="N12" s="64" t="s">
        <v>282</v>
      </c>
      <c r="O12" s="64" t="s">
        <v>283</v>
      </c>
    </row>
    <row r="13" spans="2:15" x14ac:dyDescent="0.25">
      <c r="D13" s="167" t="s">
        <v>284</v>
      </c>
      <c r="E13" s="168"/>
      <c r="F13" s="168"/>
      <c r="G13" s="168"/>
      <c r="H13" s="169"/>
      <c r="L13" s="51"/>
      <c r="M13" s="64" t="s">
        <v>285</v>
      </c>
      <c r="N13" s="64">
        <v>3</v>
      </c>
      <c r="O13" s="64">
        <v>2</v>
      </c>
    </row>
    <row r="14" spans="2:15" x14ac:dyDescent="0.25">
      <c r="D14" s="65" t="s">
        <v>286</v>
      </c>
      <c r="E14" s="65" t="s">
        <v>287</v>
      </c>
      <c r="F14" s="65" t="s">
        <v>280</v>
      </c>
      <c r="G14" s="65" t="s">
        <v>288</v>
      </c>
      <c r="H14" s="65" t="s">
        <v>282</v>
      </c>
      <c r="I14" s="66" t="s">
        <v>282</v>
      </c>
      <c r="K14" s="64"/>
      <c r="L14" s="51"/>
      <c r="M14" s="64" t="s">
        <v>289</v>
      </c>
      <c r="N14" s="64">
        <v>2</v>
      </c>
      <c r="O14" s="64">
        <v>3</v>
      </c>
    </row>
    <row r="15" spans="2:15" x14ac:dyDescent="0.25">
      <c r="D15" s="67" t="s">
        <v>57</v>
      </c>
      <c r="E15" s="67" t="str">
        <f>FORMATO!Y17</f>
        <v>Media</v>
      </c>
      <c r="F15" s="67" t="str">
        <f>FORMATO!AC17</f>
        <v>Leve</v>
      </c>
      <c r="G15" s="67" t="str">
        <f t="shared" ref="G15:G24" si="5">+E15&amp;F15</f>
        <v>MediaLeve</v>
      </c>
      <c r="H15" s="68" t="str">
        <f>VLOOKUP(G15,'BD ID COLOR N'!$B$2:$C$27,2,0)</f>
        <v>Moderada</v>
      </c>
      <c r="I15" s="51" t="str">
        <f t="shared" ref="I15:I24" si="6">IF(H15=$K$8,"1",IF(H15=$K$7,"2",IF(H15=$K$6,"3","4")))</f>
        <v>2</v>
      </c>
      <c r="K15" s="64"/>
      <c r="L15" s="51"/>
      <c r="M15" s="64" t="s">
        <v>290</v>
      </c>
      <c r="N15" s="64">
        <v>2</v>
      </c>
      <c r="O15" s="64">
        <v>2</v>
      </c>
    </row>
    <row r="16" spans="2:15" x14ac:dyDescent="0.25">
      <c r="D16" s="67" t="s">
        <v>77</v>
      </c>
      <c r="E16" s="67" t="str">
        <f>FORMATO!Y18</f>
        <v>Baja</v>
      </c>
      <c r="F16" s="67" t="str">
        <f>FORMATO!AC18</f>
        <v>Catastrófico</v>
      </c>
      <c r="G16" s="67" t="str">
        <f t="shared" si="5"/>
        <v>BajaCatastrófico</v>
      </c>
      <c r="H16" s="68" t="str">
        <f>VLOOKUP(G16,'BD ID COLOR N'!$B$2:$C$27,2,0)</f>
        <v>Extrema</v>
      </c>
      <c r="I16" s="51" t="str">
        <f t="shared" si="6"/>
        <v>4</v>
      </c>
      <c r="K16" s="64"/>
      <c r="L16" s="51"/>
      <c r="M16" s="64" t="s">
        <v>291</v>
      </c>
      <c r="N16" s="64">
        <v>2</v>
      </c>
      <c r="O16" s="64">
        <v>3</v>
      </c>
    </row>
    <row r="17" spans="4:22" x14ac:dyDescent="0.25">
      <c r="D17" s="67" t="s">
        <v>92</v>
      </c>
      <c r="E17" s="67" t="str">
        <f>FORMATO!Y19</f>
        <v>Alta</v>
      </c>
      <c r="F17" s="67" t="str">
        <f>FORMATO!AC19</f>
        <v>Leve</v>
      </c>
      <c r="G17" s="67" t="str">
        <f t="shared" si="5"/>
        <v>AltaLeve</v>
      </c>
      <c r="H17" s="68" t="str">
        <f>VLOOKUP(G17,'BD ID COLOR N'!$B$2:$C$27,2,0)</f>
        <v>Moderada</v>
      </c>
      <c r="I17" s="51" t="str">
        <f t="shared" si="6"/>
        <v>2</v>
      </c>
      <c r="K17" s="64"/>
      <c r="L17" s="51"/>
      <c r="M17" s="64" t="s">
        <v>292</v>
      </c>
      <c r="N17" s="64">
        <v>1</v>
      </c>
      <c r="O17" s="64">
        <v>1</v>
      </c>
    </row>
    <row r="18" spans="4:22" x14ac:dyDescent="0.25">
      <c r="D18" s="67" t="s">
        <v>100</v>
      </c>
      <c r="E18" s="67" t="str">
        <f>FORMATO!Y20</f>
        <v>Media</v>
      </c>
      <c r="F18" s="67" t="str">
        <f>FORMATO!AC20</f>
        <v>Leve</v>
      </c>
      <c r="G18" s="67" t="str">
        <f t="shared" si="5"/>
        <v>MediaLeve</v>
      </c>
      <c r="H18" s="68" t="str">
        <f>VLOOKUP(G18,'BD ID COLOR N'!$B$2:$C$27,2,0)</f>
        <v>Moderada</v>
      </c>
      <c r="I18" s="51" t="str">
        <f t="shared" si="6"/>
        <v>2</v>
      </c>
      <c r="K18" s="64"/>
      <c r="L18" s="51"/>
      <c r="M18" s="64" t="s">
        <v>293</v>
      </c>
      <c r="N18" s="64">
        <v>3</v>
      </c>
      <c r="O18" s="64">
        <v>3</v>
      </c>
    </row>
    <row r="19" spans="4:22" x14ac:dyDescent="0.25">
      <c r="D19" s="67" t="s">
        <v>107</v>
      </c>
      <c r="E19" s="67" t="str">
        <f>FORMATO!Y21</f>
        <v>Media</v>
      </c>
      <c r="F19" s="67" t="str">
        <f>FORMATO!AC21</f>
        <v>Moderado</v>
      </c>
      <c r="G19" s="67" t="str">
        <f t="shared" si="5"/>
        <v>MediaModerado</v>
      </c>
      <c r="H19" s="68" t="str">
        <f>VLOOKUP(G19,'BD ID COLOR N'!$B$2:$C$27,2,0)</f>
        <v>Moderada</v>
      </c>
      <c r="I19" s="51" t="str">
        <f t="shared" si="6"/>
        <v>2</v>
      </c>
      <c r="K19" s="64"/>
      <c r="L19" s="51"/>
      <c r="M19" s="64" t="s">
        <v>294</v>
      </c>
      <c r="N19" s="64">
        <v>3</v>
      </c>
      <c r="O19" s="64">
        <v>3</v>
      </c>
    </row>
    <row r="20" spans="4:22" x14ac:dyDescent="0.25">
      <c r="D20" s="67" t="s">
        <v>115</v>
      </c>
      <c r="E20" s="67" t="str">
        <f>FORMATO!Y22</f>
        <v>Media</v>
      </c>
      <c r="F20" s="67" t="str">
        <f>FORMATO!AC22</f>
        <v>Menor</v>
      </c>
      <c r="G20" s="67" t="str">
        <f t="shared" si="5"/>
        <v>MediaMenor</v>
      </c>
      <c r="H20" s="68" t="str">
        <f>VLOOKUP(G20,'BD ID COLOR N'!$B$2:$C$27,2,0)</f>
        <v>Moderada</v>
      </c>
      <c r="I20" s="51" t="str">
        <f t="shared" si="6"/>
        <v>2</v>
      </c>
      <c r="K20" s="64"/>
      <c r="L20" s="51"/>
      <c r="M20" s="64" t="s">
        <v>295</v>
      </c>
      <c r="N20" s="64">
        <v>1</v>
      </c>
      <c r="O20" s="64">
        <v>1</v>
      </c>
    </row>
    <row r="21" spans="4:22" ht="15.75" customHeight="1" x14ac:dyDescent="0.25">
      <c r="D21" s="67" t="s">
        <v>124</v>
      </c>
      <c r="E21" s="67" t="str">
        <f>FORMATO!Y23</f>
        <v>Media</v>
      </c>
      <c r="F21" s="67" t="str">
        <f>FORMATO!AC23</f>
        <v>Leve</v>
      </c>
      <c r="G21" s="67" t="str">
        <f t="shared" si="5"/>
        <v>MediaLeve</v>
      </c>
      <c r="H21" s="68" t="str">
        <f>VLOOKUP(G21,'BD ID COLOR N'!$B$2:$C$27,2,0)</f>
        <v>Moderada</v>
      </c>
      <c r="I21" s="51" t="str">
        <f t="shared" si="6"/>
        <v>2</v>
      </c>
      <c r="K21" s="64"/>
      <c r="L21" s="51"/>
      <c r="M21" s="64" t="s">
        <v>296</v>
      </c>
      <c r="N21" s="64">
        <v>2</v>
      </c>
      <c r="O21" s="64">
        <v>2</v>
      </c>
    </row>
    <row r="22" spans="4:22" ht="15.75" customHeight="1" x14ac:dyDescent="0.25">
      <c r="D22" s="67" t="s">
        <v>131</v>
      </c>
      <c r="E22" s="67" t="str">
        <f>FORMATO!Y24</f>
        <v>Alta</v>
      </c>
      <c r="F22" s="67" t="str">
        <f>FORMATO!AC24</f>
        <v>Leve</v>
      </c>
      <c r="G22" s="67" t="str">
        <f t="shared" si="5"/>
        <v>AltaLeve</v>
      </c>
      <c r="H22" s="68" t="str">
        <f>VLOOKUP(G22,'BD ID COLOR N'!$B$2:$C$27,2,0)</f>
        <v>Moderada</v>
      </c>
      <c r="I22" s="51" t="str">
        <f t="shared" si="6"/>
        <v>2</v>
      </c>
      <c r="K22" s="64"/>
      <c r="L22" s="51"/>
      <c r="M22" s="64" t="s">
        <v>297</v>
      </c>
      <c r="N22" s="64">
        <v>3</v>
      </c>
      <c r="O22" s="64">
        <v>3</v>
      </c>
    </row>
    <row r="23" spans="4:22" ht="15.75" customHeight="1" x14ac:dyDescent="0.25">
      <c r="D23" s="67" t="s">
        <v>139</v>
      </c>
      <c r="E23" s="67" t="str">
        <f>FORMATO!Y26</f>
        <v>Media</v>
      </c>
      <c r="F23" s="67" t="str">
        <f>FORMATO!AC26</f>
        <v>Leve</v>
      </c>
      <c r="G23" s="67" t="str">
        <f t="shared" si="5"/>
        <v>MediaLeve</v>
      </c>
      <c r="H23" s="68" t="str">
        <f>VLOOKUP(G23,'BD ID COLOR N'!$B$2:$C$27,2,0)</f>
        <v>Moderada</v>
      </c>
      <c r="I23" s="51" t="str">
        <f t="shared" si="6"/>
        <v>2</v>
      </c>
      <c r="K23" s="64"/>
      <c r="L23" s="51"/>
      <c r="M23" s="64"/>
      <c r="N23" s="64"/>
      <c r="O23" s="64"/>
    </row>
    <row r="24" spans="4:22" ht="15.75" customHeight="1" x14ac:dyDescent="0.25">
      <c r="D24" s="67" t="s">
        <v>147</v>
      </c>
      <c r="E24" s="67" t="str">
        <f>FORMATO!Y27</f>
        <v>Media</v>
      </c>
      <c r="F24" s="67" t="str">
        <f>FORMATO!AC27</f>
        <v>Leve</v>
      </c>
      <c r="G24" s="67" t="str">
        <f t="shared" si="5"/>
        <v>MediaLeve</v>
      </c>
      <c r="H24" s="68" t="str">
        <f>VLOOKUP(G24,'BD ID COLOR N'!$B$2:$C$27,2,0)</f>
        <v>Moderada</v>
      </c>
      <c r="I24" s="51" t="str">
        <f t="shared" si="6"/>
        <v>2</v>
      </c>
      <c r="K24" s="64"/>
      <c r="L24" s="51"/>
      <c r="M24" s="64"/>
      <c r="N24" s="64"/>
      <c r="O24" s="64"/>
      <c r="P24" s="64"/>
      <c r="Q24" s="64"/>
      <c r="R24" s="64"/>
      <c r="S24" s="64"/>
      <c r="T24" s="64"/>
      <c r="U24" s="64"/>
      <c r="V24" s="64"/>
    </row>
    <row r="25" spans="4:22" ht="15.75" customHeight="1" x14ac:dyDescent="0.25">
      <c r="E25" s="59"/>
      <c r="F25" s="59"/>
      <c r="G25" s="59"/>
      <c r="H25" s="59"/>
      <c r="L25" s="64"/>
      <c r="M25" s="64"/>
      <c r="N25" s="64"/>
      <c r="O25" s="64"/>
      <c r="P25" s="64"/>
      <c r="Q25" s="64"/>
      <c r="R25" s="64"/>
      <c r="S25" s="64"/>
      <c r="T25" s="64"/>
      <c r="U25" s="64"/>
      <c r="V25" s="64"/>
    </row>
    <row r="26" spans="4:22" ht="15.75" customHeight="1" x14ac:dyDescent="0.25">
      <c r="D26" s="167" t="s">
        <v>298</v>
      </c>
      <c r="E26" s="168"/>
      <c r="F26" s="168"/>
      <c r="G26" s="168"/>
      <c r="H26" s="169"/>
      <c r="L26" s="64"/>
      <c r="M26" s="64"/>
      <c r="N26" s="64"/>
      <c r="O26" s="64"/>
      <c r="P26" s="64"/>
      <c r="Q26" s="64"/>
      <c r="R26" s="64"/>
      <c r="S26" s="64"/>
      <c r="T26" s="64"/>
      <c r="U26" s="64"/>
      <c r="V26" s="64"/>
    </row>
    <row r="27" spans="4:22" ht="15.75" customHeight="1" x14ac:dyDescent="0.25">
      <c r="D27" s="65" t="s">
        <v>286</v>
      </c>
      <c r="E27" s="65" t="s">
        <v>287</v>
      </c>
      <c r="F27" s="65" t="s">
        <v>280</v>
      </c>
      <c r="G27" s="65" t="s">
        <v>288</v>
      </c>
      <c r="H27" s="65" t="s">
        <v>283</v>
      </c>
      <c r="I27" s="66" t="s">
        <v>283</v>
      </c>
      <c r="K27" s="64"/>
      <c r="L27" s="51"/>
    </row>
    <row r="28" spans="4:22" ht="15.75" customHeight="1" x14ac:dyDescent="0.25">
      <c r="D28" s="67" t="s">
        <v>57</v>
      </c>
      <c r="E28" s="69" t="str">
        <f>FORMATO!AT17</f>
        <v>Muy Alta</v>
      </c>
      <c r="F28" s="67" t="str">
        <f>FORMATO!AV17</f>
        <v>Leve</v>
      </c>
      <c r="G28" s="67" t="str">
        <f t="shared" ref="G28:G37" si="7">+E28&amp;F28</f>
        <v>Muy AltaLeve</v>
      </c>
      <c r="H28" s="68" t="str">
        <f>VLOOKUP(G28,'BD ID COLOR N'!$B$3:$C$27,2,0)</f>
        <v>Alta</v>
      </c>
      <c r="I28" s="59" t="str">
        <f t="shared" ref="I28:I37" si="8">IF(H28=$K$8,"1",IF(H28=$K$7,"2",IF(H28=$K$6,"3","4")))</f>
        <v>3</v>
      </c>
      <c r="K28" s="64"/>
      <c r="L28" s="51"/>
    </row>
    <row r="29" spans="4:22" ht="15.75" customHeight="1" x14ac:dyDescent="0.25">
      <c r="D29" s="67" t="s">
        <v>77</v>
      </c>
      <c r="E29" s="69" t="str">
        <f>FORMATO!AT18</f>
        <v>Muy Baja</v>
      </c>
      <c r="F29" s="67" t="str">
        <f>FORMATO!AV18</f>
        <v>Leve</v>
      </c>
      <c r="G29" s="67" t="str">
        <f t="shared" si="7"/>
        <v>Muy BajaLeve</v>
      </c>
      <c r="H29" s="68" t="str">
        <f>VLOOKUP(G29,'BD ID COLOR N'!$B$3:$C$27,2,0)</f>
        <v>Baja</v>
      </c>
      <c r="I29" s="59" t="str">
        <f t="shared" si="8"/>
        <v>1</v>
      </c>
      <c r="K29" s="64"/>
      <c r="L29" s="51"/>
    </row>
    <row r="30" spans="4:22" ht="15.75" customHeight="1" x14ac:dyDescent="0.25">
      <c r="D30" s="67" t="s">
        <v>92</v>
      </c>
      <c r="E30" s="69" t="str">
        <f>FORMATO!AT19</f>
        <v>Muy Alta</v>
      </c>
      <c r="F30" s="67" t="str">
        <f>FORMATO!AV19</f>
        <v>Leve</v>
      </c>
      <c r="G30" s="67" t="str">
        <f t="shared" si="7"/>
        <v>Muy AltaLeve</v>
      </c>
      <c r="H30" s="68" t="str">
        <f>VLOOKUP(G30,'BD ID COLOR N'!$B$3:$C$27,2,0)</f>
        <v>Alta</v>
      </c>
      <c r="I30" s="59" t="str">
        <f t="shared" si="8"/>
        <v>3</v>
      </c>
      <c r="K30" s="64"/>
      <c r="L30" s="51"/>
    </row>
    <row r="31" spans="4:22" ht="15.75" customHeight="1" x14ac:dyDescent="0.25">
      <c r="D31" s="67" t="s">
        <v>100</v>
      </c>
      <c r="E31" s="69" t="str">
        <f>FORMATO!AT20</f>
        <v>Muy Alta</v>
      </c>
      <c r="F31" s="67" t="str">
        <f>FORMATO!AV20</f>
        <v>Leve</v>
      </c>
      <c r="G31" s="67" t="str">
        <f t="shared" si="7"/>
        <v>Muy AltaLeve</v>
      </c>
      <c r="H31" s="68" t="str">
        <f>VLOOKUP(G31,'BD ID COLOR N'!$B$3:$C$27,2,0)</f>
        <v>Alta</v>
      </c>
      <c r="I31" s="59" t="str">
        <f t="shared" si="8"/>
        <v>3</v>
      </c>
      <c r="K31" s="64"/>
      <c r="L31" s="51"/>
    </row>
    <row r="32" spans="4:22" ht="15.75" customHeight="1" x14ac:dyDescent="0.25">
      <c r="D32" s="67" t="s">
        <v>107</v>
      </c>
      <c r="E32" s="69" t="str">
        <f>FORMATO!AT21</f>
        <v>Baja</v>
      </c>
      <c r="F32" s="67" t="str">
        <f>FORMATO!AV21</f>
        <v>Moderado</v>
      </c>
      <c r="G32" s="67" t="str">
        <f t="shared" si="7"/>
        <v>BajaModerado</v>
      </c>
      <c r="H32" s="68" t="str">
        <f>VLOOKUP(G32,'BD ID COLOR N'!$B$3:$C$27,2,0)</f>
        <v>Moderada</v>
      </c>
      <c r="I32" s="59" t="str">
        <f t="shared" si="8"/>
        <v>2</v>
      </c>
      <c r="K32" s="64"/>
      <c r="L32" s="51"/>
    </row>
    <row r="33" spans="4:12" ht="15.75" customHeight="1" x14ac:dyDescent="0.25">
      <c r="D33" s="67" t="s">
        <v>115</v>
      </c>
      <c r="E33" s="69" t="str">
        <f>FORMATO!AT22</f>
        <v>Baja</v>
      </c>
      <c r="F33" s="67" t="str">
        <f>FORMATO!AV22</f>
        <v>Menor</v>
      </c>
      <c r="G33" s="67" t="str">
        <f t="shared" si="7"/>
        <v>BajaMenor</v>
      </c>
      <c r="H33" s="68" t="str">
        <f>VLOOKUP(G33,'BD ID COLOR N'!$B$3:$C$27,2,0)</f>
        <v>Moderada</v>
      </c>
      <c r="I33" s="59" t="str">
        <f t="shared" si="8"/>
        <v>2</v>
      </c>
      <c r="K33" s="64"/>
      <c r="L33" s="51"/>
    </row>
    <row r="34" spans="4:12" ht="15.75" customHeight="1" x14ac:dyDescent="0.25">
      <c r="D34" s="67" t="s">
        <v>124</v>
      </c>
      <c r="E34" s="69" t="str">
        <f>FORMATO!AT23</f>
        <v>Muy Alta</v>
      </c>
      <c r="F34" s="67" t="str">
        <f>FORMATO!AV23</f>
        <v>Leve</v>
      </c>
      <c r="G34" s="67" t="str">
        <f t="shared" si="7"/>
        <v>Muy AltaLeve</v>
      </c>
      <c r="H34" s="68" t="str">
        <f>VLOOKUP(G34,'BD ID COLOR N'!$B$3:$C$27,2,0)</f>
        <v>Alta</v>
      </c>
      <c r="I34" s="59" t="str">
        <f t="shared" si="8"/>
        <v>3</v>
      </c>
      <c r="K34" s="64"/>
      <c r="L34" s="51"/>
    </row>
    <row r="35" spans="4:12" ht="15.75" customHeight="1" x14ac:dyDescent="0.25">
      <c r="D35" s="67" t="s">
        <v>131</v>
      </c>
      <c r="E35" s="69" t="str">
        <f>FORMATO!AT24</f>
        <v>Muy Alta</v>
      </c>
      <c r="F35" s="67" t="str">
        <f>FORMATO!AV24</f>
        <v>Leve</v>
      </c>
      <c r="G35" s="67" t="str">
        <f t="shared" si="7"/>
        <v>Muy AltaLeve</v>
      </c>
      <c r="H35" s="68" t="str">
        <f>VLOOKUP(G35,'BD ID COLOR N'!$B$3:$C$27,2,0)</f>
        <v>Alta</v>
      </c>
      <c r="I35" s="59" t="str">
        <f t="shared" si="8"/>
        <v>3</v>
      </c>
      <c r="K35" s="64"/>
      <c r="L35" s="51"/>
    </row>
    <row r="36" spans="4:12" ht="15.75" customHeight="1" x14ac:dyDescent="0.25">
      <c r="D36" s="67" t="s">
        <v>139</v>
      </c>
      <c r="E36" s="69" t="str">
        <f>FORMATO!AT26</f>
        <v>Muy Alta</v>
      </c>
      <c r="F36" s="67" t="str">
        <f>FORMATO!AV26</f>
        <v>Leve</v>
      </c>
      <c r="G36" s="67" t="str">
        <f t="shared" si="7"/>
        <v>Muy AltaLeve</v>
      </c>
      <c r="H36" s="68" t="str">
        <f>VLOOKUP(G36,'BD ID COLOR N'!$B$3:$C$27,2,0)</f>
        <v>Alta</v>
      </c>
      <c r="I36" s="59" t="str">
        <f t="shared" si="8"/>
        <v>3</v>
      </c>
      <c r="K36" s="64"/>
      <c r="L36" s="51"/>
    </row>
    <row r="37" spans="4:12" ht="15.75" customHeight="1" x14ac:dyDescent="0.25">
      <c r="D37" s="67" t="s">
        <v>147</v>
      </c>
      <c r="E37" s="69" t="str">
        <f>FORMATO!AT27</f>
        <v>Muy Alta</v>
      </c>
      <c r="F37" s="67" t="str">
        <f>FORMATO!AV27</f>
        <v>Leve</v>
      </c>
      <c r="G37" s="67" t="str">
        <f t="shared" si="7"/>
        <v>Muy AltaLeve</v>
      </c>
      <c r="H37" s="68" t="str">
        <f>VLOOKUP(G37,'BD ID COLOR N'!$B$3:$C$27,2,0)</f>
        <v>Alta</v>
      </c>
      <c r="I37" s="59" t="str">
        <f t="shared" si="8"/>
        <v>3</v>
      </c>
      <c r="K37" s="64"/>
      <c r="L37" s="51"/>
    </row>
    <row r="38" spans="4:12" ht="15.75" customHeight="1" x14ac:dyDescent="0.25">
      <c r="L38" s="51"/>
    </row>
    <row r="39" spans="4:12" ht="15.75" customHeight="1" x14ac:dyDescent="0.25">
      <c r="L39" s="51"/>
    </row>
    <row r="40" spans="4:12" ht="15.75" customHeight="1" x14ac:dyDescent="0.25">
      <c r="L40" s="51"/>
    </row>
    <row r="41" spans="4:12" ht="15.75" customHeight="1" x14ac:dyDescent="0.25">
      <c r="L41" s="51"/>
    </row>
    <row r="42" spans="4:12" ht="15.75" customHeight="1" x14ac:dyDescent="0.25">
      <c r="L42" s="51"/>
    </row>
    <row r="43" spans="4:12" ht="15.75" customHeight="1" x14ac:dyDescent="0.25">
      <c r="L43" s="51"/>
    </row>
    <row r="44" spans="4:12" ht="15.75" customHeight="1" x14ac:dyDescent="0.25">
      <c r="L44" s="51"/>
    </row>
    <row r="45" spans="4:12" ht="15.75" customHeight="1" x14ac:dyDescent="0.25">
      <c r="L45" s="51"/>
    </row>
    <row r="46" spans="4:12" ht="15.75" customHeight="1" x14ac:dyDescent="0.25">
      <c r="L46" s="51"/>
    </row>
    <row r="47" spans="4:12" ht="15.75" customHeight="1" x14ac:dyDescent="0.25">
      <c r="L47" s="51"/>
    </row>
    <row r="48" spans="4:12" ht="15.75" customHeight="1" x14ac:dyDescent="0.25">
      <c r="L48" s="51"/>
    </row>
    <row r="49" spans="12:12" ht="15.75" customHeight="1" x14ac:dyDescent="0.25">
      <c r="L49" s="51"/>
    </row>
    <row r="50" spans="12:12" ht="15.75" customHeight="1" x14ac:dyDescent="0.25">
      <c r="L50" s="51"/>
    </row>
    <row r="51" spans="12:12" ht="15.75" customHeight="1" x14ac:dyDescent="0.25">
      <c r="L51" s="51"/>
    </row>
    <row r="52" spans="12:12" ht="15.75" customHeight="1" x14ac:dyDescent="0.25">
      <c r="L52" s="51"/>
    </row>
    <row r="53" spans="12:12" ht="15.75" customHeight="1" x14ac:dyDescent="0.25">
      <c r="L53" s="51"/>
    </row>
    <row r="54" spans="12:12" ht="15.75" customHeight="1" x14ac:dyDescent="0.25">
      <c r="L54" s="51"/>
    </row>
    <row r="55" spans="12:12" ht="15.75" customHeight="1" x14ac:dyDescent="0.25">
      <c r="L55" s="51"/>
    </row>
    <row r="56" spans="12:12" ht="15.75" customHeight="1" x14ac:dyDescent="0.25">
      <c r="L56" s="51"/>
    </row>
    <row r="57" spans="12:12" ht="15.75" customHeight="1" x14ac:dyDescent="0.25">
      <c r="L57" s="51"/>
    </row>
    <row r="58" spans="12:12" ht="15.75" customHeight="1" x14ac:dyDescent="0.25">
      <c r="L58" s="51"/>
    </row>
    <row r="59" spans="12:12" ht="15.75" customHeight="1" x14ac:dyDescent="0.25">
      <c r="L59" s="51"/>
    </row>
    <row r="60" spans="12:12" ht="15.75" customHeight="1" x14ac:dyDescent="0.25">
      <c r="L60" s="51"/>
    </row>
    <row r="61" spans="12:12" ht="15.75" customHeight="1" x14ac:dyDescent="0.25">
      <c r="L61" s="51"/>
    </row>
    <row r="62" spans="12:12" ht="15.75" customHeight="1" x14ac:dyDescent="0.25">
      <c r="L62" s="51"/>
    </row>
    <row r="63" spans="12:12" ht="15.75" customHeight="1" x14ac:dyDescent="0.25">
      <c r="L63" s="51"/>
    </row>
    <row r="64" spans="12:12" ht="15.75" customHeight="1" x14ac:dyDescent="0.25">
      <c r="L64" s="51"/>
    </row>
    <row r="65" spans="12:12" ht="15.75" customHeight="1" x14ac:dyDescent="0.25">
      <c r="L65" s="51"/>
    </row>
    <row r="66" spans="12:12" ht="15.75" customHeight="1" x14ac:dyDescent="0.25">
      <c r="L66" s="51"/>
    </row>
    <row r="67" spans="12:12" ht="15.75" customHeight="1" x14ac:dyDescent="0.25">
      <c r="L67" s="51"/>
    </row>
    <row r="68" spans="12:12" ht="15.75" customHeight="1" x14ac:dyDescent="0.25">
      <c r="L68" s="51"/>
    </row>
    <row r="69" spans="12:12" ht="15.75" customHeight="1" x14ac:dyDescent="0.25">
      <c r="L69" s="51"/>
    </row>
    <row r="70" spans="12:12" ht="15.75" customHeight="1" x14ac:dyDescent="0.25">
      <c r="L70" s="51"/>
    </row>
    <row r="71" spans="12:12" ht="15.75" customHeight="1" x14ac:dyDescent="0.25">
      <c r="L71" s="51"/>
    </row>
    <row r="72" spans="12:12" ht="15.75" customHeight="1" x14ac:dyDescent="0.25">
      <c r="L72" s="51"/>
    </row>
    <row r="73" spans="12:12" ht="15.75" customHeight="1" x14ac:dyDescent="0.25">
      <c r="L73" s="51"/>
    </row>
    <row r="74" spans="12:12" ht="15.75" customHeight="1" x14ac:dyDescent="0.25">
      <c r="L74" s="51"/>
    </row>
    <row r="75" spans="12:12" ht="15.75" customHeight="1" x14ac:dyDescent="0.25">
      <c r="L75" s="51"/>
    </row>
    <row r="76" spans="12:12" ht="15.75" customHeight="1" x14ac:dyDescent="0.25">
      <c r="L76" s="51"/>
    </row>
    <row r="77" spans="12:12" ht="15.75" customHeight="1" x14ac:dyDescent="0.25">
      <c r="L77" s="51"/>
    </row>
    <row r="78" spans="12:12" ht="15.75" customHeight="1" x14ac:dyDescent="0.25">
      <c r="L78" s="51"/>
    </row>
    <row r="79" spans="12:12" ht="15.75" customHeight="1" x14ac:dyDescent="0.25">
      <c r="L79" s="51"/>
    </row>
    <row r="80" spans="12:12" ht="15.75" customHeight="1" x14ac:dyDescent="0.25">
      <c r="L80" s="51"/>
    </row>
    <row r="81" spans="12:12" ht="15.75" customHeight="1" x14ac:dyDescent="0.25">
      <c r="L81" s="51"/>
    </row>
    <row r="82" spans="12:12" ht="15.75" customHeight="1" x14ac:dyDescent="0.25">
      <c r="L82" s="51"/>
    </row>
    <row r="83" spans="12:12" ht="15.75" customHeight="1" x14ac:dyDescent="0.25">
      <c r="L83" s="51"/>
    </row>
    <row r="84" spans="12:12" ht="15.75" customHeight="1" x14ac:dyDescent="0.25">
      <c r="L84" s="51"/>
    </row>
    <row r="85" spans="12:12" ht="15.75" customHeight="1" x14ac:dyDescent="0.25">
      <c r="L85" s="51"/>
    </row>
    <row r="86" spans="12:12" ht="15.75" customHeight="1" x14ac:dyDescent="0.25">
      <c r="L86" s="51"/>
    </row>
    <row r="87" spans="12:12" ht="15.75" customHeight="1" x14ac:dyDescent="0.25">
      <c r="L87" s="51"/>
    </row>
    <row r="88" spans="12:12" ht="15.75" customHeight="1" x14ac:dyDescent="0.25">
      <c r="L88" s="51"/>
    </row>
    <row r="89" spans="12:12" ht="15.75" customHeight="1" x14ac:dyDescent="0.25">
      <c r="L89" s="51"/>
    </row>
    <row r="90" spans="12:12" ht="15.75" customHeight="1" x14ac:dyDescent="0.25">
      <c r="L90" s="51"/>
    </row>
    <row r="91" spans="12:12" ht="15.75" customHeight="1" x14ac:dyDescent="0.25">
      <c r="L91" s="51"/>
    </row>
    <row r="92" spans="12:12" ht="15.75" customHeight="1" x14ac:dyDescent="0.25">
      <c r="L92" s="51"/>
    </row>
    <row r="93" spans="12:12" ht="15.75" customHeight="1" x14ac:dyDescent="0.25">
      <c r="L93" s="51"/>
    </row>
    <row r="94" spans="12:12" ht="15.75" customHeight="1" x14ac:dyDescent="0.25">
      <c r="L94" s="51"/>
    </row>
    <row r="95" spans="12:12" ht="15.75" customHeight="1" x14ac:dyDescent="0.25">
      <c r="L95" s="51"/>
    </row>
    <row r="96" spans="12:12" ht="15.75" customHeight="1" x14ac:dyDescent="0.25">
      <c r="L96" s="51"/>
    </row>
    <row r="97" spans="12:12" ht="15.75" customHeight="1" x14ac:dyDescent="0.25">
      <c r="L97" s="51"/>
    </row>
    <row r="98" spans="12:12" ht="15.75" customHeight="1" x14ac:dyDescent="0.25">
      <c r="L98" s="51"/>
    </row>
    <row r="99" spans="12:12" ht="15.75" customHeight="1" x14ac:dyDescent="0.25">
      <c r="L99" s="51"/>
    </row>
    <row r="100" spans="12:12" ht="15.75" customHeight="1" x14ac:dyDescent="0.25">
      <c r="L100" s="51"/>
    </row>
    <row r="101" spans="12:12" ht="15.75" customHeight="1" x14ac:dyDescent="0.25">
      <c r="L101" s="51"/>
    </row>
    <row r="102" spans="12:12" ht="15.75" customHeight="1" x14ac:dyDescent="0.25">
      <c r="L102" s="51"/>
    </row>
    <row r="103" spans="12:12" ht="15.75" customHeight="1" x14ac:dyDescent="0.25">
      <c r="L103" s="51"/>
    </row>
    <row r="104" spans="12:12" ht="15.75" customHeight="1" x14ac:dyDescent="0.25">
      <c r="L104" s="51"/>
    </row>
    <row r="105" spans="12:12" ht="15.75" customHeight="1" x14ac:dyDescent="0.25">
      <c r="L105" s="51"/>
    </row>
    <row r="106" spans="12:12" ht="15.75" customHeight="1" x14ac:dyDescent="0.25">
      <c r="L106" s="51"/>
    </row>
    <row r="107" spans="12:12" ht="15.75" customHeight="1" x14ac:dyDescent="0.25">
      <c r="L107" s="51"/>
    </row>
    <row r="108" spans="12:12" ht="15.75" customHeight="1" x14ac:dyDescent="0.25">
      <c r="L108" s="51"/>
    </row>
    <row r="109" spans="12:12" ht="15.75" customHeight="1" x14ac:dyDescent="0.25">
      <c r="L109" s="51"/>
    </row>
    <row r="110" spans="12:12" ht="15.75" customHeight="1" x14ac:dyDescent="0.25">
      <c r="L110" s="51"/>
    </row>
    <row r="111" spans="12:12" ht="15.75" customHeight="1" x14ac:dyDescent="0.25">
      <c r="L111" s="51"/>
    </row>
    <row r="112" spans="12:12" ht="15.75" customHeight="1" x14ac:dyDescent="0.25">
      <c r="L112" s="51"/>
    </row>
    <row r="113" spans="12:12" ht="15.75" customHeight="1" x14ac:dyDescent="0.25">
      <c r="L113" s="51"/>
    </row>
    <row r="114" spans="12:12" ht="15.75" customHeight="1" x14ac:dyDescent="0.25">
      <c r="L114" s="51"/>
    </row>
    <row r="115" spans="12:12" ht="15.75" customHeight="1" x14ac:dyDescent="0.25">
      <c r="L115" s="51"/>
    </row>
    <row r="116" spans="12:12" ht="15.75" customHeight="1" x14ac:dyDescent="0.25">
      <c r="L116" s="51"/>
    </row>
    <row r="117" spans="12:12" ht="15.75" customHeight="1" x14ac:dyDescent="0.25">
      <c r="L117" s="51"/>
    </row>
    <row r="118" spans="12:12" ht="15.75" customHeight="1" x14ac:dyDescent="0.25">
      <c r="L118" s="51"/>
    </row>
    <row r="119" spans="12:12" ht="15.75" customHeight="1" x14ac:dyDescent="0.25">
      <c r="L119" s="51"/>
    </row>
    <row r="120" spans="12:12" ht="15.75" customHeight="1" x14ac:dyDescent="0.25">
      <c r="L120" s="51"/>
    </row>
    <row r="121" spans="12:12" ht="15.75" customHeight="1" x14ac:dyDescent="0.25">
      <c r="L121" s="51"/>
    </row>
    <row r="122" spans="12:12" ht="15.75" customHeight="1" x14ac:dyDescent="0.25">
      <c r="L122" s="51"/>
    </row>
    <row r="123" spans="12:12" ht="15.75" customHeight="1" x14ac:dyDescent="0.25">
      <c r="L123" s="51"/>
    </row>
    <row r="124" spans="12:12" ht="15.75" customHeight="1" x14ac:dyDescent="0.25">
      <c r="L124" s="51"/>
    </row>
    <row r="125" spans="12:12" ht="15.75" customHeight="1" x14ac:dyDescent="0.25">
      <c r="L125" s="51"/>
    </row>
    <row r="126" spans="12:12" ht="15.75" customHeight="1" x14ac:dyDescent="0.25">
      <c r="L126" s="51"/>
    </row>
    <row r="127" spans="12:12" ht="15.75" customHeight="1" x14ac:dyDescent="0.25">
      <c r="L127" s="51"/>
    </row>
    <row r="128" spans="12:12" ht="15.75" customHeight="1" x14ac:dyDescent="0.25">
      <c r="L128" s="51"/>
    </row>
    <row r="129" spans="12:12" ht="15.75" customHeight="1" x14ac:dyDescent="0.25">
      <c r="L129" s="51"/>
    </row>
    <row r="130" spans="12:12" ht="15.75" customHeight="1" x14ac:dyDescent="0.25">
      <c r="L130" s="51"/>
    </row>
    <row r="131" spans="12:12" ht="15.75" customHeight="1" x14ac:dyDescent="0.25">
      <c r="L131" s="51"/>
    </row>
    <row r="132" spans="12:12" ht="15.75" customHeight="1" x14ac:dyDescent="0.25">
      <c r="L132" s="51"/>
    </row>
    <row r="133" spans="12:12" ht="15.75" customHeight="1" x14ac:dyDescent="0.25">
      <c r="L133" s="51"/>
    </row>
    <row r="134" spans="12:12" ht="15.75" customHeight="1" x14ac:dyDescent="0.25">
      <c r="L134" s="51"/>
    </row>
    <row r="135" spans="12:12" ht="15.75" customHeight="1" x14ac:dyDescent="0.25">
      <c r="L135" s="51"/>
    </row>
    <row r="136" spans="12:12" ht="15.75" customHeight="1" x14ac:dyDescent="0.25">
      <c r="L136" s="51"/>
    </row>
    <row r="137" spans="12:12" ht="15.75" customHeight="1" x14ac:dyDescent="0.25">
      <c r="L137" s="51"/>
    </row>
    <row r="138" spans="12:12" ht="15.75" customHeight="1" x14ac:dyDescent="0.25">
      <c r="L138" s="51"/>
    </row>
    <row r="139" spans="12:12" ht="15.75" customHeight="1" x14ac:dyDescent="0.25">
      <c r="L139" s="51"/>
    </row>
    <row r="140" spans="12:12" ht="15.75" customHeight="1" x14ac:dyDescent="0.25">
      <c r="L140" s="51"/>
    </row>
    <row r="141" spans="12:12" ht="15.75" customHeight="1" x14ac:dyDescent="0.25">
      <c r="L141" s="51"/>
    </row>
    <row r="142" spans="12:12" ht="15.75" customHeight="1" x14ac:dyDescent="0.25">
      <c r="L142" s="51"/>
    </row>
    <row r="143" spans="12:12" ht="15.75" customHeight="1" x14ac:dyDescent="0.25">
      <c r="L143" s="51"/>
    </row>
    <row r="144" spans="12:12" ht="15.75" customHeight="1" x14ac:dyDescent="0.25">
      <c r="L144" s="51"/>
    </row>
    <row r="145" spans="12:12" ht="15.75" customHeight="1" x14ac:dyDescent="0.25">
      <c r="L145" s="51"/>
    </row>
    <row r="146" spans="12:12" ht="15.75" customHeight="1" x14ac:dyDescent="0.25">
      <c r="L146" s="51"/>
    </row>
    <row r="147" spans="12:12" ht="15.75" customHeight="1" x14ac:dyDescent="0.25">
      <c r="L147" s="51"/>
    </row>
    <row r="148" spans="12:12" ht="15.75" customHeight="1" x14ac:dyDescent="0.25">
      <c r="L148" s="51"/>
    </row>
    <row r="149" spans="12:12" ht="15.75" customHeight="1" x14ac:dyDescent="0.25">
      <c r="L149" s="51"/>
    </row>
    <row r="150" spans="12:12" ht="15.75" customHeight="1" x14ac:dyDescent="0.25">
      <c r="L150" s="51"/>
    </row>
    <row r="151" spans="12:12" ht="15.75" customHeight="1" x14ac:dyDescent="0.25">
      <c r="L151" s="51"/>
    </row>
    <row r="152" spans="12:12" ht="15.75" customHeight="1" x14ac:dyDescent="0.25">
      <c r="L152" s="51"/>
    </row>
    <row r="153" spans="12:12" ht="15.75" customHeight="1" x14ac:dyDescent="0.25">
      <c r="L153" s="51"/>
    </row>
    <row r="154" spans="12:12" ht="15.75" customHeight="1" x14ac:dyDescent="0.25">
      <c r="L154" s="51"/>
    </row>
    <row r="155" spans="12:12" ht="15.75" customHeight="1" x14ac:dyDescent="0.25">
      <c r="L155" s="51"/>
    </row>
    <row r="156" spans="12:12" ht="15.75" customHeight="1" x14ac:dyDescent="0.25">
      <c r="L156" s="51"/>
    </row>
    <row r="157" spans="12:12" ht="15.75" customHeight="1" x14ac:dyDescent="0.25">
      <c r="L157" s="51"/>
    </row>
    <row r="158" spans="12:12" ht="15.75" customHeight="1" x14ac:dyDescent="0.25">
      <c r="L158" s="51"/>
    </row>
    <row r="159" spans="12:12" ht="15.75" customHeight="1" x14ac:dyDescent="0.25">
      <c r="L159" s="51"/>
    </row>
    <row r="160" spans="12:12" ht="15.75" customHeight="1" x14ac:dyDescent="0.25">
      <c r="L160" s="51"/>
    </row>
    <row r="161" spans="12:12" ht="15.75" customHeight="1" x14ac:dyDescent="0.25">
      <c r="L161" s="51"/>
    </row>
    <row r="162" spans="12:12" ht="15.75" customHeight="1" x14ac:dyDescent="0.25">
      <c r="L162" s="51"/>
    </row>
    <row r="163" spans="12:12" ht="15.75" customHeight="1" x14ac:dyDescent="0.25">
      <c r="L163" s="51"/>
    </row>
    <row r="164" spans="12:12" ht="15.75" customHeight="1" x14ac:dyDescent="0.25">
      <c r="L164" s="51"/>
    </row>
    <row r="165" spans="12:12" ht="15.75" customHeight="1" x14ac:dyDescent="0.25">
      <c r="L165" s="51"/>
    </row>
    <row r="166" spans="12:12" ht="15.75" customHeight="1" x14ac:dyDescent="0.25">
      <c r="L166" s="51"/>
    </row>
    <row r="167" spans="12:12" ht="15.75" customHeight="1" x14ac:dyDescent="0.25">
      <c r="L167" s="51"/>
    </row>
    <row r="168" spans="12:12" ht="15.75" customHeight="1" x14ac:dyDescent="0.25">
      <c r="L168" s="51"/>
    </row>
    <row r="169" spans="12:12" ht="15.75" customHeight="1" x14ac:dyDescent="0.25">
      <c r="L169" s="51"/>
    </row>
    <row r="170" spans="12:12" ht="15.75" customHeight="1" x14ac:dyDescent="0.25">
      <c r="L170" s="51"/>
    </row>
    <row r="171" spans="12:12" ht="15.75" customHeight="1" x14ac:dyDescent="0.25">
      <c r="L171" s="51"/>
    </row>
    <row r="172" spans="12:12" ht="15.75" customHeight="1" x14ac:dyDescent="0.25">
      <c r="L172" s="51"/>
    </row>
    <row r="173" spans="12:12" ht="15.75" customHeight="1" x14ac:dyDescent="0.25">
      <c r="L173" s="51"/>
    </row>
    <row r="174" spans="12:12" ht="15.75" customHeight="1" x14ac:dyDescent="0.25">
      <c r="L174" s="51"/>
    </row>
    <row r="175" spans="12:12" ht="15.75" customHeight="1" x14ac:dyDescent="0.25">
      <c r="L175" s="51"/>
    </row>
    <row r="176" spans="12:12" ht="15.75" customHeight="1" x14ac:dyDescent="0.25">
      <c r="L176" s="51"/>
    </row>
    <row r="177" spans="12:12" ht="15.75" customHeight="1" x14ac:dyDescent="0.25">
      <c r="L177" s="51"/>
    </row>
    <row r="178" spans="12:12" ht="15.75" customHeight="1" x14ac:dyDescent="0.25">
      <c r="L178" s="51"/>
    </row>
    <row r="179" spans="12:12" ht="15.75" customHeight="1" x14ac:dyDescent="0.25">
      <c r="L179" s="51"/>
    </row>
    <row r="180" spans="12:12" ht="15.75" customHeight="1" x14ac:dyDescent="0.25">
      <c r="L180" s="51"/>
    </row>
    <row r="181" spans="12:12" ht="15.75" customHeight="1" x14ac:dyDescent="0.25">
      <c r="L181" s="51"/>
    </row>
    <row r="182" spans="12:12" ht="15.75" customHeight="1" x14ac:dyDescent="0.25">
      <c r="L182" s="51"/>
    </row>
    <row r="183" spans="12:12" ht="15.75" customHeight="1" x14ac:dyDescent="0.25">
      <c r="L183" s="51"/>
    </row>
    <row r="184" spans="12:12" ht="15.75" customHeight="1" x14ac:dyDescent="0.25">
      <c r="L184" s="51"/>
    </row>
    <row r="185" spans="12:12" ht="15.75" customHeight="1" x14ac:dyDescent="0.25">
      <c r="L185" s="51"/>
    </row>
    <row r="186" spans="12:12" ht="15.75" customHeight="1" x14ac:dyDescent="0.25">
      <c r="L186" s="51"/>
    </row>
    <row r="187" spans="12:12" ht="15.75" customHeight="1" x14ac:dyDescent="0.25">
      <c r="L187" s="51"/>
    </row>
    <row r="188" spans="12:12" ht="15.75" customHeight="1" x14ac:dyDescent="0.25">
      <c r="L188" s="51"/>
    </row>
    <row r="189" spans="12:12" ht="15.75" customHeight="1" x14ac:dyDescent="0.25">
      <c r="L189" s="51"/>
    </row>
    <row r="190" spans="12:12" ht="15.75" customHeight="1" x14ac:dyDescent="0.25">
      <c r="L190" s="51"/>
    </row>
    <row r="191" spans="12:12" ht="15.75" customHeight="1" x14ac:dyDescent="0.25">
      <c r="L191" s="51"/>
    </row>
    <row r="192" spans="12:12" ht="15.75" customHeight="1" x14ac:dyDescent="0.25">
      <c r="L192" s="51"/>
    </row>
    <row r="193" spans="12:12" ht="15.75" customHeight="1" x14ac:dyDescent="0.25">
      <c r="L193" s="51"/>
    </row>
    <row r="194" spans="12:12" ht="15.75" customHeight="1" x14ac:dyDescent="0.25">
      <c r="L194" s="51"/>
    </row>
    <row r="195" spans="12:12" ht="15.75" customHeight="1" x14ac:dyDescent="0.25">
      <c r="L195" s="51"/>
    </row>
    <row r="196" spans="12:12" ht="15.75" customHeight="1" x14ac:dyDescent="0.25">
      <c r="L196" s="51"/>
    </row>
    <row r="197" spans="12:12" ht="15.75" customHeight="1" x14ac:dyDescent="0.25">
      <c r="L197" s="51"/>
    </row>
    <row r="198" spans="12:12" ht="15.75" customHeight="1" x14ac:dyDescent="0.25">
      <c r="L198" s="51"/>
    </row>
    <row r="199" spans="12:12" ht="15.75" customHeight="1" x14ac:dyDescent="0.25">
      <c r="L199" s="51"/>
    </row>
    <row r="200" spans="12:12" ht="15.75" customHeight="1" x14ac:dyDescent="0.25">
      <c r="L200" s="51"/>
    </row>
    <row r="201" spans="12:12" ht="15.75" customHeight="1" x14ac:dyDescent="0.25">
      <c r="L201" s="51"/>
    </row>
    <row r="202" spans="12:12" ht="15.75" customHeight="1" x14ac:dyDescent="0.25">
      <c r="L202" s="51"/>
    </row>
    <row r="203" spans="12:12" ht="15.75" customHeight="1" x14ac:dyDescent="0.25">
      <c r="L203" s="51"/>
    </row>
    <row r="204" spans="12:12" ht="15.75" customHeight="1" x14ac:dyDescent="0.25">
      <c r="L204" s="51"/>
    </row>
    <row r="205" spans="12:12" ht="15.75" customHeight="1" x14ac:dyDescent="0.25">
      <c r="L205" s="51"/>
    </row>
    <row r="206" spans="12:12" ht="15.75" customHeight="1" x14ac:dyDescent="0.25">
      <c r="L206" s="51"/>
    </row>
    <row r="207" spans="12:12" ht="15.75" customHeight="1" x14ac:dyDescent="0.25">
      <c r="L207" s="51"/>
    </row>
    <row r="208" spans="12:12" ht="15.75" customHeight="1" x14ac:dyDescent="0.25">
      <c r="L208" s="51"/>
    </row>
    <row r="209" spans="12:12" ht="15.75" customHeight="1" x14ac:dyDescent="0.25">
      <c r="L209" s="51"/>
    </row>
    <row r="210" spans="12:12" ht="15.75" customHeight="1" x14ac:dyDescent="0.25">
      <c r="L210" s="51"/>
    </row>
    <row r="211" spans="12:12" ht="15.75" customHeight="1" x14ac:dyDescent="0.25">
      <c r="L211" s="51"/>
    </row>
    <row r="212" spans="12:12" ht="15.75" customHeight="1" x14ac:dyDescent="0.25">
      <c r="L212" s="51"/>
    </row>
    <row r="213" spans="12:12" ht="15.75" customHeight="1" x14ac:dyDescent="0.25">
      <c r="L213" s="51"/>
    </row>
    <row r="214" spans="12:12" ht="15.75" customHeight="1" x14ac:dyDescent="0.25">
      <c r="L214" s="51"/>
    </row>
    <row r="215" spans="12:12" ht="15.75" customHeight="1" x14ac:dyDescent="0.25">
      <c r="L215" s="51"/>
    </row>
    <row r="216" spans="12:12" ht="15.75" customHeight="1" x14ac:dyDescent="0.25">
      <c r="L216" s="51"/>
    </row>
    <row r="217" spans="12:12" ht="15.75" customHeight="1" x14ac:dyDescent="0.25">
      <c r="L217" s="51"/>
    </row>
    <row r="218" spans="12:12" ht="15.75" customHeight="1" x14ac:dyDescent="0.25">
      <c r="L218" s="51"/>
    </row>
    <row r="219" spans="12:12" ht="15.75" customHeight="1" x14ac:dyDescent="0.25">
      <c r="L219" s="51"/>
    </row>
    <row r="220" spans="12:12" ht="15.75" customHeight="1" x14ac:dyDescent="0.25">
      <c r="L220" s="51"/>
    </row>
    <row r="221" spans="12:12" ht="15.75" customHeight="1" x14ac:dyDescent="0.25">
      <c r="L221" s="51"/>
    </row>
    <row r="222" spans="12:12" ht="15.75" customHeight="1" x14ac:dyDescent="0.25">
      <c r="L222" s="51"/>
    </row>
    <row r="223" spans="12:12" ht="15.75" customHeight="1" x14ac:dyDescent="0.25">
      <c r="L223" s="51"/>
    </row>
    <row r="224" spans="12:12" ht="15.75" customHeight="1" x14ac:dyDescent="0.25">
      <c r="L224" s="51"/>
    </row>
    <row r="225" spans="12:12" ht="15.75" customHeight="1" x14ac:dyDescent="0.25">
      <c r="L225" s="51"/>
    </row>
    <row r="226" spans="12:12" ht="15.75" customHeight="1" x14ac:dyDescent="0.25">
      <c r="L226" s="51"/>
    </row>
    <row r="227" spans="12:12" ht="15.75" customHeight="1" x14ac:dyDescent="0.25">
      <c r="L227" s="51"/>
    </row>
    <row r="228" spans="12:12" ht="15.75" customHeight="1" x14ac:dyDescent="0.25">
      <c r="L228" s="51"/>
    </row>
    <row r="229" spans="12:12" ht="15.75" customHeight="1" x14ac:dyDescent="0.25">
      <c r="L229" s="51"/>
    </row>
    <row r="230" spans="12:12" ht="15.75" customHeight="1" x14ac:dyDescent="0.25">
      <c r="L230" s="51"/>
    </row>
    <row r="231" spans="12:12" ht="15.75" customHeight="1" x14ac:dyDescent="0.25">
      <c r="L231" s="51"/>
    </row>
    <row r="232" spans="12:12" ht="15.75" customHeight="1" x14ac:dyDescent="0.25">
      <c r="L232" s="51"/>
    </row>
    <row r="233" spans="12:12" ht="15.75" customHeight="1" x14ac:dyDescent="0.25">
      <c r="L233" s="51"/>
    </row>
    <row r="234" spans="12:12" ht="15.75" customHeight="1" x14ac:dyDescent="0.25">
      <c r="L234" s="51"/>
    </row>
    <row r="235" spans="12:12" ht="15.75" customHeight="1" x14ac:dyDescent="0.25">
      <c r="L235" s="51"/>
    </row>
    <row r="236" spans="12:12" ht="15.75" customHeight="1" x14ac:dyDescent="0.25">
      <c r="L236" s="51"/>
    </row>
    <row r="237" spans="12:12" ht="15.75" customHeight="1" x14ac:dyDescent="0.25">
      <c r="L237" s="51"/>
    </row>
    <row r="238" spans="12:12" ht="15.75" customHeight="1" x14ac:dyDescent="0.25">
      <c r="L238" s="51"/>
    </row>
    <row r="239" spans="12:12" ht="15.75" customHeight="1" x14ac:dyDescent="0.25">
      <c r="L239" s="51"/>
    </row>
    <row r="240" spans="12:12" ht="15.75" customHeight="1" x14ac:dyDescent="0.25">
      <c r="L240" s="51"/>
    </row>
    <row r="241" spans="12:12" ht="15.75" customHeight="1" x14ac:dyDescent="0.25">
      <c r="L241" s="51"/>
    </row>
    <row r="242" spans="12:12" ht="15.75" customHeight="1" x14ac:dyDescent="0.25">
      <c r="L242" s="51"/>
    </row>
    <row r="243" spans="12:12" ht="15.75" customHeight="1" x14ac:dyDescent="0.25">
      <c r="L243" s="51"/>
    </row>
    <row r="244" spans="12:12" ht="15.75" customHeight="1" x14ac:dyDescent="0.25">
      <c r="L244" s="51"/>
    </row>
    <row r="245" spans="12:12" ht="15.75" customHeight="1" x14ac:dyDescent="0.25">
      <c r="L245" s="51"/>
    </row>
    <row r="246" spans="12:12" ht="15.75" customHeight="1" x14ac:dyDescent="0.25">
      <c r="L246" s="51"/>
    </row>
    <row r="247" spans="12:12" ht="15.75" customHeight="1" x14ac:dyDescent="0.25">
      <c r="L247" s="51"/>
    </row>
    <row r="248" spans="12:12" ht="15.75" customHeight="1" x14ac:dyDescent="0.25">
      <c r="L248" s="51"/>
    </row>
    <row r="249" spans="12:12" ht="15.75" customHeight="1" x14ac:dyDescent="0.25">
      <c r="L249" s="51"/>
    </row>
    <row r="250" spans="12:12" ht="15.75" customHeight="1" x14ac:dyDescent="0.25">
      <c r="L250" s="51"/>
    </row>
    <row r="251" spans="12:12" ht="15.75" customHeight="1" x14ac:dyDescent="0.25">
      <c r="L251" s="51"/>
    </row>
    <row r="252" spans="12:12" ht="15.75" customHeight="1" x14ac:dyDescent="0.25">
      <c r="L252" s="51"/>
    </row>
    <row r="253" spans="12:12" ht="15.75" customHeight="1" x14ac:dyDescent="0.25">
      <c r="L253" s="51"/>
    </row>
    <row r="254" spans="12:12" ht="15.75" customHeight="1" x14ac:dyDescent="0.25">
      <c r="L254" s="51"/>
    </row>
    <row r="255" spans="12:12" ht="15.75" customHeight="1" x14ac:dyDescent="0.25">
      <c r="L255" s="51"/>
    </row>
    <row r="256" spans="12:12" ht="15.75" customHeight="1" x14ac:dyDescent="0.25">
      <c r="L256" s="51"/>
    </row>
    <row r="257" spans="12:12" ht="15.75" customHeight="1" x14ac:dyDescent="0.25">
      <c r="L257" s="51"/>
    </row>
    <row r="258" spans="12:12" ht="15.75" customHeight="1" x14ac:dyDescent="0.25">
      <c r="L258" s="51"/>
    </row>
    <row r="259" spans="12:12" ht="15.75" customHeight="1" x14ac:dyDescent="0.25">
      <c r="L259" s="51"/>
    </row>
    <row r="260" spans="12:12" ht="15.75" customHeight="1" x14ac:dyDescent="0.25">
      <c r="L260" s="51"/>
    </row>
    <row r="261" spans="12:12" ht="15.75" customHeight="1" x14ac:dyDescent="0.25">
      <c r="L261" s="51"/>
    </row>
    <row r="262" spans="12:12" ht="15.75" customHeight="1" x14ac:dyDescent="0.25">
      <c r="L262" s="51"/>
    </row>
    <row r="263" spans="12:12" ht="15.75" customHeight="1" x14ac:dyDescent="0.25">
      <c r="L263" s="51"/>
    </row>
    <row r="264" spans="12:12" ht="15.75" customHeight="1" x14ac:dyDescent="0.25">
      <c r="L264" s="51"/>
    </row>
    <row r="265" spans="12:12" ht="15.75" customHeight="1" x14ac:dyDescent="0.25">
      <c r="L265" s="51"/>
    </row>
    <row r="266" spans="12:12" ht="15.75" customHeight="1" x14ac:dyDescent="0.25">
      <c r="L266" s="51"/>
    </row>
    <row r="267" spans="12:12" ht="15.75" customHeight="1" x14ac:dyDescent="0.25">
      <c r="L267" s="51"/>
    </row>
    <row r="268" spans="12:12" ht="15.75" customHeight="1" x14ac:dyDescent="0.25">
      <c r="L268" s="51"/>
    </row>
    <row r="269" spans="12:12" ht="15.75" customHeight="1" x14ac:dyDescent="0.25">
      <c r="L269" s="51"/>
    </row>
    <row r="270" spans="12:12" ht="15.75" customHeight="1" x14ac:dyDescent="0.25">
      <c r="L270" s="51"/>
    </row>
    <row r="271" spans="12:12" ht="15.75" customHeight="1" x14ac:dyDescent="0.25">
      <c r="L271" s="51"/>
    </row>
    <row r="272" spans="12:12" ht="15.75" customHeight="1" x14ac:dyDescent="0.25">
      <c r="L272" s="51"/>
    </row>
    <row r="273" spans="12:12" ht="15.75" customHeight="1" x14ac:dyDescent="0.25">
      <c r="L273" s="51"/>
    </row>
    <row r="274" spans="12:12" ht="15.75" customHeight="1" x14ac:dyDescent="0.25">
      <c r="L274" s="51"/>
    </row>
    <row r="275" spans="12:12" ht="15.75" customHeight="1" x14ac:dyDescent="0.25">
      <c r="L275" s="51"/>
    </row>
    <row r="276" spans="12:12" ht="15.75" customHeight="1" x14ac:dyDescent="0.25">
      <c r="L276" s="51"/>
    </row>
    <row r="277" spans="12:12" ht="15.75" customHeight="1" x14ac:dyDescent="0.25">
      <c r="L277" s="51"/>
    </row>
    <row r="278" spans="12:12" ht="15.75" customHeight="1" x14ac:dyDescent="0.25">
      <c r="L278" s="51"/>
    </row>
    <row r="279" spans="12:12" ht="15.75" customHeight="1" x14ac:dyDescent="0.25">
      <c r="L279" s="51"/>
    </row>
    <row r="280" spans="12:12" ht="15.75" customHeight="1" x14ac:dyDescent="0.25">
      <c r="L280" s="51"/>
    </row>
    <row r="281" spans="12:12" ht="15.75" customHeight="1" x14ac:dyDescent="0.25">
      <c r="L281" s="51"/>
    </row>
    <row r="282" spans="12:12" ht="15.75" customHeight="1" x14ac:dyDescent="0.25">
      <c r="L282" s="51"/>
    </row>
    <row r="283" spans="12:12" ht="15.75" customHeight="1" x14ac:dyDescent="0.25">
      <c r="L283" s="51"/>
    </row>
    <row r="284" spans="12:12" ht="15.75" customHeight="1" x14ac:dyDescent="0.25">
      <c r="L284" s="51"/>
    </row>
    <row r="285" spans="12:12" ht="15.75" customHeight="1" x14ac:dyDescent="0.25">
      <c r="L285" s="51"/>
    </row>
    <row r="286" spans="12:12" ht="15.75" customHeight="1" x14ac:dyDescent="0.25">
      <c r="L286" s="51"/>
    </row>
    <row r="287" spans="12:12" ht="15.75" customHeight="1" x14ac:dyDescent="0.25">
      <c r="L287" s="51"/>
    </row>
    <row r="288" spans="12:12" ht="15.75" customHeight="1" x14ac:dyDescent="0.25">
      <c r="L288" s="51"/>
    </row>
    <row r="289" spans="12:12" ht="15.75" customHeight="1" x14ac:dyDescent="0.25">
      <c r="L289" s="51"/>
    </row>
    <row r="290" spans="12:12" ht="15.75" customHeight="1" x14ac:dyDescent="0.25">
      <c r="L290" s="51"/>
    </row>
    <row r="291" spans="12:12" ht="15.75" customHeight="1" x14ac:dyDescent="0.25">
      <c r="L291" s="51"/>
    </row>
    <row r="292" spans="12:12" ht="15.75" customHeight="1" x14ac:dyDescent="0.25">
      <c r="L292" s="51"/>
    </row>
    <row r="293" spans="12:12" ht="15.75" customHeight="1" x14ac:dyDescent="0.25">
      <c r="L293" s="51"/>
    </row>
    <row r="294" spans="12:12" ht="15.75" customHeight="1" x14ac:dyDescent="0.25">
      <c r="L294" s="51"/>
    </row>
    <row r="295" spans="12:12" ht="15.75" customHeight="1" x14ac:dyDescent="0.25">
      <c r="L295" s="51"/>
    </row>
    <row r="296" spans="12:12" ht="15.75" customHeight="1" x14ac:dyDescent="0.25">
      <c r="L296" s="51"/>
    </row>
    <row r="297" spans="12:12" ht="15.75" customHeight="1" x14ac:dyDescent="0.25">
      <c r="L297" s="51"/>
    </row>
    <row r="298" spans="12:12" ht="15.75" customHeight="1" x14ac:dyDescent="0.25">
      <c r="L298" s="51"/>
    </row>
    <row r="299" spans="12:12" ht="15.75" customHeight="1" x14ac:dyDescent="0.25">
      <c r="L299" s="51"/>
    </row>
    <row r="300" spans="12:12" ht="15.75" customHeight="1" x14ac:dyDescent="0.25">
      <c r="L300" s="51"/>
    </row>
    <row r="301" spans="12:12" ht="15.75" customHeight="1" x14ac:dyDescent="0.25">
      <c r="L301" s="51"/>
    </row>
    <row r="302" spans="12:12" ht="15.75" customHeight="1" x14ac:dyDescent="0.25">
      <c r="L302" s="51"/>
    </row>
    <row r="303" spans="12:12" ht="15.75" customHeight="1" x14ac:dyDescent="0.25">
      <c r="L303" s="51"/>
    </row>
    <row r="304" spans="12:12" ht="15.75" customHeight="1" x14ac:dyDescent="0.25">
      <c r="L304" s="51"/>
    </row>
    <row r="305" spans="12:12" ht="15.75" customHeight="1" x14ac:dyDescent="0.25">
      <c r="L305" s="51"/>
    </row>
    <row r="306" spans="12:12" ht="15.75" customHeight="1" x14ac:dyDescent="0.25">
      <c r="L306" s="51"/>
    </row>
    <row r="307" spans="12:12" ht="15.75" customHeight="1" x14ac:dyDescent="0.25">
      <c r="L307" s="51"/>
    </row>
    <row r="308" spans="12:12" ht="15.75" customHeight="1" x14ac:dyDescent="0.25">
      <c r="L308" s="51"/>
    </row>
    <row r="309" spans="12:12" ht="15.75" customHeight="1" x14ac:dyDescent="0.25">
      <c r="L309" s="51"/>
    </row>
    <row r="310" spans="12:12" ht="15.75" customHeight="1" x14ac:dyDescent="0.25">
      <c r="L310" s="51"/>
    </row>
    <row r="311" spans="12:12" ht="15.75" customHeight="1" x14ac:dyDescent="0.25">
      <c r="L311" s="51"/>
    </row>
    <row r="312" spans="12:12" ht="15.75" customHeight="1" x14ac:dyDescent="0.25">
      <c r="L312" s="51"/>
    </row>
    <row r="313" spans="12:12" ht="15.75" customHeight="1" x14ac:dyDescent="0.25">
      <c r="L313" s="51"/>
    </row>
    <row r="314" spans="12:12" ht="15.75" customHeight="1" x14ac:dyDescent="0.25">
      <c r="L314" s="51"/>
    </row>
    <row r="315" spans="12:12" ht="15.75" customHeight="1" x14ac:dyDescent="0.25">
      <c r="L315" s="51"/>
    </row>
    <row r="316" spans="12:12" ht="15.75" customHeight="1" x14ac:dyDescent="0.25">
      <c r="L316" s="51"/>
    </row>
    <row r="317" spans="12:12" ht="15.75" customHeight="1" x14ac:dyDescent="0.25">
      <c r="L317" s="51"/>
    </row>
    <row r="318" spans="12:12" ht="15.75" customHeight="1" x14ac:dyDescent="0.25">
      <c r="L318" s="51"/>
    </row>
    <row r="319" spans="12:12" ht="15.75" customHeight="1" x14ac:dyDescent="0.25">
      <c r="L319" s="51"/>
    </row>
    <row r="320" spans="12:12" ht="15.75" customHeight="1" x14ac:dyDescent="0.25">
      <c r="L320" s="51"/>
    </row>
    <row r="321" spans="12:12" ht="15.75" customHeight="1" x14ac:dyDescent="0.25">
      <c r="L321" s="51"/>
    </row>
    <row r="322" spans="12:12" ht="15.75" customHeight="1" x14ac:dyDescent="0.25">
      <c r="L322" s="51"/>
    </row>
    <row r="323" spans="12:12" ht="15.75" customHeight="1" x14ac:dyDescent="0.25">
      <c r="L323" s="51"/>
    </row>
    <row r="324" spans="12:12" ht="15.75" customHeight="1" x14ac:dyDescent="0.25">
      <c r="L324" s="51"/>
    </row>
    <row r="325" spans="12:12" ht="15.75" customHeight="1" x14ac:dyDescent="0.25">
      <c r="L325" s="51"/>
    </row>
    <row r="326" spans="12:12" ht="15.75" customHeight="1" x14ac:dyDescent="0.25">
      <c r="L326" s="51"/>
    </row>
    <row r="327" spans="12:12" ht="15.75" customHeight="1" x14ac:dyDescent="0.25">
      <c r="L327" s="51"/>
    </row>
    <row r="328" spans="12:12" ht="15.75" customHeight="1" x14ac:dyDescent="0.25">
      <c r="L328" s="51"/>
    </row>
    <row r="329" spans="12:12" ht="15.75" customHeight="1" x14ac:dyDescent="0.25">
      <c r="L329" s="51"/>
    </row>
    <row r="330" spans="12:12" ht="15.75" customHeight="1" x14ac:dyDescent="0.25">
      <c r="L330" s="51"/>
    </row>
    <row r="331" spans="12:12" ht="15.75" customHeight="1" x14ac:dyDescent="0.25">
      <c r="L331" s="51"/>
    </row>
    <row r="332" spans="12:12" ht="15.75" customHeight="1" x14ac:dyDescent="0.25">
      <c r="L332" s="51"/>
    </row>
    <row r="333" spans="12:12" ht="15.75" customHeight="1" x14ac:dyDescent="0.25">
      <c r="L333" s="51"/>
    </row>
    <row r="334" spans="12:12" ht="15.75" customHeight="1" x14ac:dyDescent="0.25">
      <c r="L334" s="51"/>
    </row>
    <row r="335" spans="12:12" ht="15.75" customHeight="1" x14ac:dyDescent="0.25">
      <c r="L335" s="51"/>
    </row>
    <row r="336" spans="12:12" ht="15.75" customHeight="1" x14ac:dyDescent="0.25">
      <c r="L336" s="51"/>
    </row>
    <row r="337" spans="12:12" ht="15.75" customHeight="1" x14ac:dyDescent="0.25">
      <c r="L337" s="51"/>
    </row>
    <row r="338" spans="12:12" ht="15.75" customHeight="1" x14ac:dyDescent="0.25">
      <c r="L338" s="51"/>
    </row>
    <row r="339" spans="12:12" ht="15.75" customHeight="1" x14ac:dyDescent="0.25">
      <c r="L339" s="51"/>
    </row>
    <row r="340" spans="12:12" ht="15.75" customHeight="1" x14ac:dyDescent="0.25">
      <c r="L340" s="51"/>
    </row>
    <row r="341" spans="12:12" ht="15.75" customHeight="1" x14ac:dyDescent="0.25">
      <c r="L341" s="51"/>
    </row>
    <row r="342" spans="12:12" ht="15.75" customHeight="1" x14ac:dyDescent="0.25">
      <c r="L342" s="51"/>
    </row>
    <row r="343" spans="12:12" ht="15.75" customHeight="1" x14ac:dyDescent="0.25">
      <c r="L343" s="51"/>
    </row>
    <row r="344" spans="12:12" ht="15.75" customHeight="1" x14ac:dyDescent="0.25">
      <c r="L344" s="51"/>
    </row>
    <row r="345" spans="12:12" ht="15.75" customHeight="1" x14ac:dyDescent="0.25">
      <c r="L345" s="51"/>
    </row>
    <row r="346" spans="12:12" ht="15.75" customHeight="1" x14ac:dyDescent="0.25">
      <c r="L346" s="51"/>
    </row>
    <row r="347" spans="12:12" ht="15.75" customHeight="1" x14ac:dyDescent="0.25">
      <c r="L347" s="51"/>
    </row>
    <row r="348" spans="12:12" ht="15.75" customHeight="1" x14ac:dyDescent="0.25">
      <c r="L348" s="51"/>
    </row>
    <row r="349" spans="12:12" ht="15.75" customHeight="1" x14ac:dyDescent="0.25">
      <c r="L349" s="51"/>
    </row>
    <row r="350" spans="12:12" ht="15.75" customHeight="1" x14ac:dyDescent="0.25">
      <c r="L350" s="51"/>
    </row>
    <row r="351" spans="12:12" ht="15.75" customHeight="1" x14ac:dyDescent="0.25">
      <c r="L351" s="51"/>
    </row>
    <row r="352" spans="12:12" ht="15.75" customHeight="1" x14ac:dyDescent="0.25">
      <c r="L352" s="51"/>
    </row>
    <row r="353" spans="12:12" ht="15.75" customHeight="1" x14ac:dyDescent="0.25">
      <c r="L353" s="51"/>
    </row>
    <row r="354" spans="12:12" ht="15.75" customHeight="1" x14ac:dyDescent="0.25">
      <c r="L354" s="51"/>
    </row>
    <row r="355" spans="12:12" ht="15.75" customHeight="1" x14ac:dyDescent="0.25">
      <c r="L355" s="51"/>
    </row>
    <row r="356" spans="12:12" ht="15.75" customHeight="1" x14ac:dyDescent="0.25">
      <c r="L356" s="51"/>
    </row>
    <row r="357" spans="12:12" ht="15.75" customHeight="1" x14ac:dyDescent="0.25">
      <c r="L357" s="51"/>
    </row>
    <row r="358" spans="12:12" ht="15.75" customHeight="1" x14ac:dyDescent="0.25">
      <c r="L358" s="51"/>
    </row>
    <row r="359" spans="12:12" ht="15.75" customHeight="1" x14ac:dyDescent="0.25">
      <c r="L359" s="51"/>
    </row>
    <row r="360" spans="12:12" ht="15.75" customHeight="1" x14ac:dyDescent="0.25">
      <c r="L360" s="51"/>
    </row>
    <row r="361" spans="12:12" ht="15.75" customHeight="1" x14ac:dyDescent="0.25">
      <c r="L361" s="51"/>
    </row>
    <row r="362" spans="12:12" ht="15.75" customHeight="1" x14ac:dyDescent="0.25">
      <c r="L362" s="51"/>
    </row>
    <row r="363" spans="12:12" ht="15.75" customHeight="1" x14ac:dyDescent="0.25">
      <c r="L363" s="51"/>
    </row>
    <row r="364" spans="12:12" ht="15.75" customHeight="1" x14ac:dyDescent="0.25">
      <c r="L364" s="51"/>
    </row>
    <row r="365" spans="12:12" ht="15.75" customHeight="1" x14ac:dyDescent="0.25">
      <c r="L365" s="51"/>
    </row>
    <row r="366" spans="12:12" ht="15.75" customHeight="1" x14ac:dyDescent="0.25">
      <c r="L366" s="51"/>
    </row>
    <row r="367" spans="12:12" ht="15.75" customHeight="1" x14ac:dyDescent="0.25">
      <c r="L367" s="51"/>
    </row>
    <row r="368" spans="12:12" ht="15.75" customHeight="1" x14ac:dyDescent="0.25">
      <c r="L368" s="51"/>
    </row>
    <row r="369" spans="12:12" ht="15.75" customHeight="1" x14ac:dyDescent="0.25">
      <c r="L369" s="51"/>
    </row>
    <row r="370" spans="12:12" ht="15.75" customHeight="1" x14ac:dyDescent="0.25">
      <c r="L370" s="51"/>
    </row>
    <row r="371" spans="12:12" ht="15.75" customHeight="1" x14ac:dyDescent="0.25">
      <c r="L371" s="51"/>
    </row>
    <row r="372" spans="12:12" ht="15.75" customHeight="1" x14ac:dyDescent="0.25">
      <c r="L372" s="51"/>
    </row>
    <row r="373" spans="12:12" ht="15.75" customHeight="1" x14ac:dyDescent="0.25">
      <c r="L373" s="51"/>
    </row>
    <row r="374" spans="12:12" ht="15.75" customHeight="1" x14ac:dyDescent="0.25">
      <c r="L374" s="51"/>
    </row>
    <row r="375" spans="12:12" ht="15.75" customHeight="1" x14ac:dyDescent="0.25">
      <c r="L375" s="51"/>
    </row>
    <row r="376" spans="12:12" ht="15.75" customHeight="1" x14ac:dyDescent="0.25">
      <c r="L376" s="51"/>
    </row>
    <row r="377" spans="12:12" ht="15.75" customHeight="1" x14ac:dyDescent="0.25">
      <c r="L377" s="51"/>
    </row>
    <row r="378" spans="12:12" ht="15.75" customHeight="1" x14ac:dyDescent="0.25">
      <c r="L378" s="51"/>
    </row>
    <row r="379" spans="12:12" ht="15.75" customHeight="1" x14ac:dyDescent="0.25">
      <c r="L379" s="51"/>
    </row>
    <row r="380" spans="12:12" ht="15.75" customHeight="1" x14ac:dyDescent="0.25">
      <c r="L380" s="51"/>
    </row>
    <row r="381" spans="12:12" ht="15.75" customHeight="1" x14ac:dyDescent="0.25">
      <c r="L381" s="51"/>
    </row>
    <row r="382" spans="12:12" ht="15.75" customHeight="1" x14ac:dyDescent="0.25">
      <c r="L382" s="51"/>
    </row>
    <row r="383" spans="12:12" ht="15.75" customHeight="1" x14ac:dyDescent="0.25">
      <c r="L383" s="51"/>
    </row>
    <row r="384" spans="12:12" ht="15.75" customHeight="1" x14ac:dyDescent="0.25">
      <c r="L384" s="51"/>
    </row>
    <row r="385" spans="12:12" ht="15.75" customHeight="1" x14ac:dyDescent="0.25">
      <c r="L385" s="51"/>
    </row>
    <row r="386" spans="12:12" ht="15.75" customHeight="1" x14ac:dyDescent="0.25">
      <c r="L386" s="51"/>
    </row>
    <row r="387" spans="12:12" ht="15.75" customHeight="1" x14ac:dyDescent="0.25">
      <c r="L387" s="51"/>
    </row>
    <row r="388" spans="12:12" ht="15.75" customHeight="1" x14ac:dyDescent="0.25">
      <c r="L388" s="51"/>
    </row>
    <row r="389" spans="12:12" ht="15.75" customHeight="1" x14ac:dyDescent="0.25">
      <c r="L389" s="51"/>
    </row>
    <row r="390" spans="12:12" ht="15.75" customHeight="1" x14ac:dyDescent="0.25">
      <c r="L390" s="51"/>
    </row>
    <row r="391" spans="12:12" ht="15.75" customHeight="1" x14ac:dyDescent="0.25">
      <c r="L391" s="51"/>
    </row>
    <row r="392" spans="12:12" ht="15.75" customHeight="1" x14ac:dyDescent="0.25">
      <c r="L392" s="51"/>
    </row>
    <row r="393" spans="12:12" ht="15.75" customHeight="1" x14ac:dyDescent="0.25">
      <c r="L393" s="51"/>
    </row>
    <row r="394" spans="12:12" ht="15.75" customHeight="1" x14ac:dyDescent="0.25">
      <c r="L394" s="51"/>
    </row>
    <row r="395" spans="12:12" ht="15.75" customHeight="1" x14ac:dyDescent="0.25">
      <c r="L395" s="51"/>
    </row>
    <row r="396" spans="12:12" ht="15.75" customHeight="1" x14ac:dyDescent="0.25">
      <c r="L396" s="51"/>
    </row>
    <row r="397" spans="12:12" ht="15.75" customHeight="1" x14ac:dyDescent="0.25">
      <c r="L397" s="51"/>
    </row>
    <row r="398" spans="12:12" ht="15.75" customHeight="1" x14ac:dyDescent="0.25">
      <c r="L398" s="51"/>
    </row>
    <row r="399" spans="12:12" ht="15.75" customHeight="1" x14ac:dyDescent="0.25">
      <c r="L399" s="51"/>
    </row>
    <row r="400" spans="12:12" ht="15.75" customHeight="1" x14ac:dyDescent="0.25">
      <c r="L400" s="51"/>
    </row>
    <row r="401" spans="12:12" ht="15.75" customHeight="1" x14ac:dyDescent="0.25">
      <c r="L401" s="51"/>
    </row>
    <row r="402" spans="12:12" ht="15.75" customHeight="1" x14ac:dyDescent="0.25">
      <c r="L402" s="51"/>
    </row>
    <row r="403" spans="12:12" ht="15.75" customHeight="1" x14ac:dyDescent="0.25">
      <c r="L403" s="51"/>
    </row>
    <row r="404" spans="12:12" ht="15.75" customHeight="1" x14ac:dyDescent="0.25">
      <c r="L404" s="51"/>
    </row>
    <row r="405" spans="12:12" ht="15.75" customHeight="1" x14ac:dyDescent="0.25">
      <c r="L405" s="51"/>
    </row>
    <row r="406" spans="12:12" ht="15.75" customHeight="1" x14ac:dyDescent="0.25">
      <c r="L406" s="51"/>
    </row>
    <row r="407" spans="12:12" ht="15.75" customHeight="1" x14ac:dyDescent="0.25">
      <c r="L407" s="51"/>
    </row>
    <row r="408" spans="12:12" ht="15.75" customHeight="1" x14ac:dyDescent="0.25">
      <c r="L408" s="51"/>
    </row>
    <row r="409" spans="12:12" ht="15.75" customHeight="1" x14ac:dyDescent="0.25">
      <c r="L409" s="51"/>
    </row>
    <row r="410" spans="12:12" ht="15.75" customHeight="1" x14ac:dyDescent="0.25">
      <c r="L410" s="51"/>
    </row>
    <row r="411" spans="12:12" ht="15.75" customHeight="1" x14ac:dyDescent="0.25">
      <c r="L411" s="51"/>
    </row>
    <row r="412" spans="12:12" ht="15.75" customHeight="1" x14ac:dyDescent="0.25">
      <c r="L412" s="51"/>
    </row>
    <row r="413" spans="12:12" ht="15.75" customHeight="1" x14ac:dyDescent="0.25">
      <c r="L413" s="51"/>
    </row>
    <row r="414" spans="12:12" ht="15.75" customHeight="1" x14ac:dyDescent="0.25">
      <c r="L414" s="51"/>
    </row>
    <row r="415" spans="12:12" ht="15.75" customHeight="1" x14ac:dyDescent="0.25">
      <c r="L415" s="51"/>
    </row>
    <row r="416" spans="12:12" ht="15.75" customHeight="1" x14ac:dyDescent="0.25">
      <c r="L416" s="51"/>
    </row>
    <row r="417" spans="12:12" ht="15.75" customHeight="1" x14ac:dyDescent="0.25">
      <c r="L417" s="51"/>
    </row>
    <row r="418" spans="12:12" ht="15.75" customHeight="1" x14ac:dyDescent="0.25">
      <c r="L418" s="51"/>
    </row>
    <row r="419" spans="12:12" ht="15.75" customHeight="1" x14ac:dyDescent="0.25">
      <c r="L419" s="51"/>
    </row>
    <row r="420" spans="12:12" ht="15.75" customHeight="1" x14ac:dyDescent="0.25">
      <c r="L420" s="51"/>
    </row>
    <row r="421" spans="12:12" ht="15.75" customHeight="1" x14ac:dyDescent="0.25">
      <c r="L421" s="51"/>
    </row>
    <row r="422" spans="12:12" ht="15.75" customHeight="1" x14ac:dyDescent="0.25">
      <c r="L422" s="51"/>
    </row>
    <row r="423" spans="12:12" ht="15.75" customHeight="1" x14ac:dyDescent="0.25">
      <c r="L423" s="51"/>
    </row>
    <row r="424" spans="12:12" ht="15.75" customHeight="1" x14ac:dyDescent="0.25">
      <c r="L424" s="51"/>
    </row>
    <row r="425" spans="12:12" ht="15.75" customHeight="1" x14ac:dyDescent="0.25">
      <c r="L425" s="51"/>
    </row>
    <row r="426" spans="12:12" ht="15.75" customHeight="1" x14ac:dyDescent="0.25">
      <c r="L426" s="51"/>
    </row>
    <row r="427" spans="12:12" ht="15.75" customHeight="1" x14ac:dyDescent="0.25">
      <c r="L427" s="51"/>
    </row>
    <row r="428" spans="12:12" ht="15.75" customHeight="1" x14ac:dyDescent="0.25">
      <c r="L428" s="51"/>
    </row>
    <row r="429" spans="12:12" ht="15.75" customHeight="1" x14ac:dyDescent="0.25">
      <c r="L429" s="51"/>
    </row>
    <row r="430" spans="12:12" ht="15.75" customHeight="1" x14ac:dyDescent="0.25">
      <c r="L430" s="51"/>
    </row>
    <row r="431" spans="12:12" ht="15.75" customHeight="1" x14ac:dyDescent="0.25">
      <c r="L431" s="51"/>
    </row>
    <row r="432" spans="12:12" ht="15.75" customHeight="1" x14ac:dyDescent="0.25">
      <c r="L432" s="51"/>
    </row>
    <row r="433" spans="12:12" ht="15.75" customHeight="1" x14ac:dyDescent="0.25">
      <c r="L433" s="51"/>
    </row>
    <row r="434" spans="12:12" ht="15.75" customHeight="1" x14ac:dyDescent="0.25">
      <c r="L434" s="51"/>
    </row>
    <row r="435" spans="12:12" ht="15.75" customHeight="1" x14ac:dyDescent="0.25">
      <c r="L435" s="51"/>
    </row>
    <row r="436" spans="12:12" ht="15.75" customHeight="1" x14ac:dyDescent="0.25">
      <c r="L436" s="51"/>
    </row>
    <row r="437" spans="12:12" ht="15.75" customHeight="1" x14ac:dyDescent="0.25">
      <c r="L437" s="51"/>
    </row>
    <row r="438" spans="12:12" ht="15.75" customHeight="1" x14ac:dyDescent="0.25">
      <c r="L438" s="51"/>
    </row>
    <row r="439" spans="12:12" ht="15.75" customHeight="1" x14ac:dyDescent="0.25">
      <c r="L439" s="51"/>
    </row>
    <row r="440" spans="12:12" ht="15.75" customHeight="1" x14ac:dyDescent="0.25">
      <c r="L440" s="51"/>
    </row>
    <row r="441" spans="12:12" ht="15.75" customHeight="1" x14ac:dyDescent="0.25">
      <c r="L441" s="51"/>
    </row>
    <row r="442" spans="12:12" ht="15.75" customHeight="1" x14ac:dyDescent="0.25">
      <c r="L442" s="51"/>
    </row>
    <row r="443" spans="12:12" ht="15.75" customHeight="1" x14ac:dyDescent="0.25">
      <c r="L443" s="51"/>
    </row>
    <row r="444" spans="12:12" ht="15.75" customHeight="1" x14ac:dyDescent="0.25">
      <c r="L444" s="51"/>
    </row>
    <row r="445" spans="12:12" ht="15.75" customHeight="1" x14ac:dyDescent="0.25">
      <c r="L445" s="51"/>
    </row>
    <row r="446" spans="12:12" ht="15.75" customHeight="1" x14ac:dyDescent="0.25">
      <c r="L446" s="51"/>
    </row>
    <row r="447" spans="12:12" ht="15.75" customHeight="1" x14ac:dyDescent="0.25">
      <c r="L447" s="51"/>
    </row>
    <row r="448" spans="12:12" ht="15.75" customHeight="1" x14ac:dyDescent="0.25">
      <c r="L448" s="51"/>
    </row>
    <row r="449" spans="12:12" ht="15.75" customHeight="1" x14ac:dyDescent="0.25">
      <c r="L449" s="51"/>
    </row>
    <row r="450" spans="12:12" ht="15.75" customHeight="1" x14ac:dyDescent="0.25">
      <c r="L450" s="51"/>
    </row>
    <row r="451" spans="12:12" ht="15.75" customHeight="1" x14ac:dyDescent="0.25">
      <c r="L451" s="51"/>
    </row>
    <row r="452" spans="12:12" ht="15.75" customHeight="1" x14ac:dyDescent="0.25">
      <c r="L452" s="51"/>
    </row>
    <row r="453" spans="12:12" ht="15.75" customHeight="1" x14ac:dyDescent="0.25">
      <c r="L453" s="51"/>
    </row>
    <row r="454" spans="12:12" ht="15.75" customHeight="1" x14ac:dyDescent="0.25">
      <c r="L454" s="51"/>
    </row>
    <row r="455" spans="12:12" ht="15.75" customHeight="1" x14ac:dyDescent="0.25">
      <c r="L455" s="51"/>
    </row>
    <row r="456" spans="12:12" ht="15.75" customHeight="1" x14ac:dyDescent="0.25">
      <c r="L456" s="51"/>
    </row>
    <row r="457" spans="12:12" ht="15.75" customHeight="1" x14ac:dyDescent="0.25">
      <c r="L457" s="51"/>
    </row>
    <row r="458" spans="12:12" ht="15.75" customHeight="1" x14ac:dyDescent="0.25">
      <c r="L458" s="51"/>
    </row>
    <row r="459" spans="12:12" ht="15.75" customHeight="1" x14ac:dyDescent="0.25">
      <c r="L459" s="51"/>
    </row>
    <row r="460" spans="12:12" ht="15.75" customHeight="1" x14ac:dyDescent="0.25">
      <c r="L460" s="51"/>
    </row>
    <row r="461" spans="12:12" ht="15.75" customHeight="1" x14ac:dyDescent="0.25">
      <c r="L461" s="51"/>
    </row>
    <row r="462" spans="12:12" ht="15.75" customHeight="1" x14ac:dyDescent="0.25">
      <c r="L462" s="51"/>
    </row>
    <row r="463" spans="12:12" ht="15.75" customHeight="1" x14ac:dyDescent="0.25">
      <c r="L463" s="51"/>
    </row>
    <row r="464" spans="12:12" ht="15.75" customHeight="1" x14ac:dyDescent="0.25">
      <c r="L464" s="51"/>
    </row>
    <row r="465" spans="12:12" ht="15.75" customHeight="1" x14ac:dyDescent="0.25">
      <c r="L465" s="51"/>
    </row>
    <row r="466" spans="12:12" ht="15.75" customHeight="1" x14ac:dyDescent="0.25">
      <c r="L466" s="51"/>
    </row>
    <row r="467" spans="12:12" ht="15.75" customHeight="1" x14ac:dyDescent="0.25">
      <c r="L467" s="51"/>
    </row>
    <row r="468" spans="12:12" ht="15.75" customHeight="1" x14ac:dyDescent="0.25">
      <c r="L468" s="51"/>
    </row>
    <row r="469" spans="12:12" ht="15.75" customHeight="1" x14ac:dyDescent="0.25">
      <c r="L469" s="51"/>
    </row>
    <row r="470" spans="12:12" ht="15.75" customHeight="1" x14ac:dyDescent="0.25">
      <c r="L470" s="51"/>
    </row>
    <row r="471" spans="12:12" ht="15.75" customHeight="1" x14ac:dyDescent="0.25">
      <c r="L471" s="51"/>
    </row>
    <row r="472" spans="12:12" ht="15.75" customHeight="1" x14ac:dyDescent="0.25">
      <c r="L472" s="51"/>
    </row>
    <row r="473" spans="12:12" ht="15.75" customHeight="1" x14ac:dyDescent="0.25">
      <c r="L473" s="51"/>
    </row>
    <row r="474" spans="12:12" ht="15.75" customHeight="1" x14ac:dyDescent="0.25">
      <c r="L474" s="51"/>
    </row>
    <row r="475" spans="12:12" ht="15.75" customHeight="1" x14ac:dyDescent="0.25">
      <c r="L475" s="51"/>
    </row>
    <row r="476" spans="12:12" ht="15.75" customHeight="1" x14ac:dyDescent="0.25">
      <c r="L476" s="51"/>
    </row>
    <row r="477" spans="12:12" ht="15.75" customHeight="1" x14ac:dyDescent="0.25">
      <c r="L477" s="51"/>
    </row>
    <row r="478" spans="12:12" ht="15.75" customHeight="1" x14ac:dyDescent="0.25">
      <c r="L478" s="51"/>
    </row>
    <row r="479" spans="12:12" ht="15.75" customHeight="1" x14ac:dyDescent="0.25">
      <c r="L479" s="51"/>
    </row>
    <row r="480" spans="12:12" ht="15.75" customHeight="1" x14ac:dyDescent="0.25">
      <c r="L480" s="51"/>
    </row>
    <row r="481" spans="12:12" ht="15.75" customHeight="1" x14ac:dyDescent="0.25">
      <c r="L481" s="51"/>
    </row>
    <row r="482" spans="12:12" ht="15.75" customHeight="1" x14ac:dyDescent="0.25">
      <c r="L482" s="51"/>
    </row>
    <row r="483" spans="12:12" ht="15.75" customHeight="1" x14ac:dyDescent="0.25">
      <c r="L483" s="51"/>
    </row>
    <row r="484" spans="12:12" ht="15.75" customHeight="1" x14ac:dyDescent="0.25">
      <c r="L484" s="51"/>
    </row>
    <row r="485" spans="12:12" ht="15.75" customHeight="1" x14ac:dyDescent="0.25">
      <c r="L485" s="51"/>
    </row>
    <row r="486" spans="12:12" ht="15.75" customHeight="1" x14ac:dyDescent="0.25">
      <c r="L486" s="51"/>
    </row>
    <row r="487" spans="12:12" ht="15.75" customHeight="1" x14ac:dyDescent="0.25">
      <c r="L487" s="51"/>
    </row>
    <row r="488" spans="12:12" ht="15.75" customHeight="1" x14ac:dyDescent="0.25">
      <c r="L488" s="51"/>
    </row>
    <row r="489" spans="12:12" ht="15.75" customHeight="1" x14ac:dyDescent="0.25">
      <c r="L489" s="51"/>
    </row>
    <row r="490" spans="12:12" ht="15.75" customHeight="1" x14ac:dyDescent="0.25">
      <c r="L490" s="51"/>
    </row>
    <row r="491" spans="12:12" ht="15.75" customHeight="1" x14ac:dyDescent="0.25">
      <c r="L491" s="51"/>
    </row>
    <row r="492" spans="12:12" ht="15.75" customHeight="1" x14ac:dyDescent="0.25">
      <c r="L492" s="51"/>
    </row>
    <row r="493" spans="12:12" ht="15.75" customHeight="1" x14ac:dyDescent="0.25">
      <c r="L493" s="51"/>
    </row>
    <row r="494" spans="12:12" ht="15.75" customHeight="1" x14ac:dyDescent="0.25">
      <c r="L494" s="51"/>
    </row>
    <row r="495" spans="12:12" ht="15.75" customHeight="1" x14ac:dyDescent="0.25">
      <c r="L495" s="51"/>
    </row>
    <row r="496" spans="12:12" ht="15.75" customHeight="1" x14ac:dyDescent="0.25">
      <c r="L496" s="51"/>
    </row>
    <row r="497" spans="12:12" ht="15.75" customHeight="1" x14ac:dyDescent="0.25">
      <c r="L497" s="51"/>
    </row>
    <row r="498" spans="12:12" ht="15.75" customHeight="1" x14ac:dyDescent="0.25">
      <c r="L498" s="51"/>
    </row>
    <row r="499" spans="12:12" ht="15.75" customHeight="1" x14ac:dyDescent="0.25">
      <c r="L499" s="51"/>
    </row>
    <row r="500" spans="12:12" ht="15.75" customHeight="1" x14ac:dyDescent="0.25">
      <c r="L500" s="51"/>
    </row>
    <row r="501" spans="12:12" ht="15.75" customHeight="1" x14ac:dyDescent="0.25">
      <c r="L501" s="51"/>
    </row>
    <row r="502" spans="12:12" ht="15.75" customHeight="1" x14ac:dyDescent="0.25">
      <c r="L502" s="51"/>
    </row>
    <row r="503" spans="12:12" ht="15.75" customHeight="1" x14ac:dyDescent="0.25">
      <c r="L503" s="51"/>
    </row>
    <row r="504" spans="12:12" ht="15.75" customHeight="1" x14ac:dyDescent="0.25">
      <c r="L504" s="51"/>
    </row>
    <row r="505" spans="12:12" ht="15.75" customHeight="1" x14ac:dyDescent="0.25">
      <c r="L505" s="51"/>
    </row>
    <row r="506" spans="12:12" ht="15.75" customHeight="1" x14ac:dyDescent="0.25">
      <c r="L506" s="51"/>
    </row>
    <row r="507" spans="12:12" ht="15.75" customHeight="1" x14ac:dyDescent="0.25">
      <c r="L507" s="51"/>
    </row>
    <row r="508" spans="12:12" ht="15.75" customHeight="1" x14ac:dyDescent="0.25">
      <c r="L508" s="51"/>
    </row>
    <row r="509" spans="12:12" ht="15.75" customHeight="1" x14ac:dyDescent="0.25">
      <c r="L509" s="51"/>
    </row>
    <row r="510" spans="12:12" ht="15.75" customHeight="1" x14ac:dyDescent="0.25">
      <c r="L510" s="51"/>
    </row>
    <row r="511" spans="12:12" ht="15.75" customHeight="1" x14ac:dyDescent="0.25">
      <c r="L511" s="51"/>
    </row>
    <row r="512" spans="12:12" ht="15.75" customHeight="1" x14ac:dyDescent="0.25">
      <c r="L512" s="51"/>
    </row>
    <row r="513" spans="12:12" ht="15.75" customHeight="1" x14ac:dyDescent="0.25">
      <c r="L513" s="51"/>
    </row>
    <row r="514" spans="12:12" ht="15.75" customHeight="1" x14ac:dyDescent="0.25">
      <c r="L514" s="51"/>
    </row>
    <row r="515" spans="12:12" ht="15.75" customHeight="1" x14ac:dyDescent="0.25">
      <c r="L515" s="51"/>
    </row>
    <row r="516" spans="12:12" ht="15.75" customHeight="1" x14ac:dyDescent="0.25">
      <c r="L516" s="51"/>
    </row>
    <row r="517" spans="12:12" ht="15.75" customHeight="1" x14ac:dyDescent="0.25">
      <c r="L517" s="51"/>
    </row>
    <row r="518" spans="12:12" ht="15.75" customHeight="1" x14ac:dyDescent="0.25">
      <c r="L518" s="51"/>
    </row>
    <row r="519" spans="12:12" ht="15.75" customHeight="1" x14ac:dyDescent="0.25">
      <c r="L519" s="51"/>
    </row>
    <row r="520" spans="12:12" ht="15.75" customHeight="1" x14ac:dyDescent="0.25">
      <c r="L520" s="51"/>
    </row>
    <row r="521" spans="12:12" ht="15.75" customHeight="1" x14ac:dyDescent="0.25">
      <c r="L521" s="51"/>
    </row>
    <row r="522" spans="12:12" ht="15.75" customHeight="1" x14ac:dyDescent="0.25">
      <c r="L522" s="51"/>
    </row>
    <row r="523" spans="12:12" ht="15.75" customHeight="1" x14ac:dyDescent="0.25">
      <c r="L523" s="51"/>
    </row>
    <row r="524" spans="12:12" ht="15.75" customHeight="1" x14ac:dyDescent="0.25">
      <c r="L524" s="51"/>
    </row>
    <row r="525" spans="12:12" ht="15.75" customHeight="1" x14ac:dyDescent="0.25">
      <c r="L525" s="51"/>
    </row>
    <row r="526" spans="12:12" ht="15.75" customHeight="1" x14ac:dyDescent="0.25">
      <c r="L526" s="51"/>
    </row>
    <row r="527" spans="12:12" ht="15.75" customHeight="1" x14ac:dyDescent="0.25">
      <c r="L527" s="51"/>
    </row>
    <row r="528" spans="12:12" ht="15.75" customHeight="1" x14ac:dyDescent="0.25">
      <c r="L528" s="51"/>
    </row>
    <row r="529" spans="12:12" ht="15.75" customHeight="1" x14ac:dyDescent="0.25">
      <c r="L529" s="51"/>
    </row>
    <row r="530" spans="12:12" ht="15.75" customHeight="1" x14ac:dyDescent="0.25">
      <c r="L530" s="51"/>
    </row>
    <row r="531" spans="12:12" ht="15.75" customHeight="1" x14ac:dyDescent="0.25">
      <c r="L531" s="51"/>
    </row>
    <row r="532" spans="12:12" ht="15.75" customHeight="1" x14ac:dyDescent="0.25">
      <c r="L532" s="51"/>
    </row>
    <row r="533" spans="12:12" ht="15.75" customHeight="1" x14ac:dyDescent="0.25">
      <c r="L533" s="51"/>
    </row>
    <row r="534" spans="12:12" ht="15.75" customHeight="1" x14ac:dyDescent="0.25">
      <c r="L534" s="51"/>
    </row>
    <row r="535" spans="12:12" ht="15.75" customHeight="1" x14ac:dyDescent="0.25">
      <c r="L535" s="51"/>
    </row>
    <row r="536" spans="12:12" ht="15.75" customHeight="1" x14ac:dyDescent="0.25">
      <c r="L536" s="51"/>
    </row>
    <row r="537" spans="12:12" ht="15.75" customHeight="1" x14ac:dyDescent="0.25">
      <c r="L537" s="51"/>
    </row>
    <row r="538" spans="12:12" ht="15.75" customHeight="1" x14ac:dyDescent="0.25">
      <c r="L538" s="51"/>
    </row>
    <row r="539" spans="12:12" ht="15.75" customHeight="1" x14ac:dyDescent="0.25">
      <c r="L539" s="51"/>
    </row>
    <row r="540" spans="12:12" ht="15.75" customHeight="1" x14ac:dyDescent="0.25">
      <c r="L540" s="51"/>
    </row>
    <row r="541" spans="12:12" ht="15.75" customHeight="1" x14ac:dyDescent="0.25">
      <c r="L541" s="51"/>
    </row>
    <row r="542" spans="12:12" ht="15.75" customHeight="1" x14ac:dyDescent="0.25">
      <c r="L542" s="51"/>
    </row>
    <row r="543" spans="12:12" ht="15.75" customHeight="1" x14ac:dyDescent="0.25">
      <c r="L543" s="51"/>
    </row>
    <row r="544" spans="12:12" ht="15.75" customHeight="1" x14ac:dyDescent="0.25">
      <c r="L544" s="51"/>
    </row>
    <row r="545" spans="12:12" ht="15.75" customHeight="1" x14ac:dyDescent="0.25">
      <c r="L545" s="51"/>
    </row>
    <row r="546" spans="12:12" ht="15.75" customHeight="1" x14ac:dyDescent="0.25">
      <c r="L546" s="51"/>
    </row>
    <row r="547" spans="12:12" ht="15.75" customHeight="1" x14ac:dyDescent="0.25">
      <c r="L547" s="51"/>
    </row>
    <row r="548" spans="12:12" ht="15.75" customHeight="1" x14ac:dyDescent="0.25">
      <c r="L548" s="51"/>
    </row>
    <row r="549" spans="12:12" ht="15.75" customHeight="1" x14ac:dyDescent="0.25">
      <c r="L549" s="51"/>
    </row>
    <row r="550" spans="12:12" ht="15.75" customHeight="1" x14ac:dyDescent="0.25">
      <c r="L550" s="51"/>
    </row>
    <row r="551" spans="12:12" ht="15.75" customHeight="1" x14ac:dyDescent="0.25">
      <c r="L551" s="51"/>
    </row>
    <row r="552" spans="12:12" ht="15.75" customHeight="1" x14ac:dyDescent="0.25">
      <c r="L552" s="51"/>
    </row>
    <row r="553" spans="12:12" ht="15.75" customHeight="1" x14ac:dyDescent="0.25">
      <c r="L553" s="51"/>
    </row>
    <row r="554" spans="12:12" ht="15.75" customHeight="1" x14ac:dyDescent="0.25">
      <c r="L554" s="51"/>
    </row>
    <row r="555" spans="12:12" ht="15.75" customHeight="1" x14ac:dyDescent="0.25">
      <c r="L555" s="51"/>
    </row>
    <row r="556" spans="12:12" ht="15.75" customHeight="1" x14ac:dyDescent="0.25">
      <c r="L556" s="51"/>
    </row>
    <row r="557" spans="12:12" ht="15.75" customHeight="1" x14ac:dyDescent="0.25">
      <c r="L557" s="51"/>
    </row>
    <row r="558" spans="12:12" ht="15.75" customHeight="1" x14ac:dyDescent="0.25">
      <c r="L558" s="51"/>
    </row>
    <row r="559" spans="12:12" ht="15.75" customHeight="1" x14ac:dyDescent="0.25">
      <c r="L559" s="51"/>
    </row>
    <row r="560" spans="12:12" ht="15.75" customHeight="1" x14ac:dyDescent="0.25">
      <c r="L560" s="51"/>
    </row>
    <row r="561" spans="12:12" ht="15.75" customHeight="1" x14ac:dyDescent="0.25">
      <c r="L561" s="51"/>
    </row>
    <row r="562" spans="12:12" ht="15.75" customHeight="1" x14ac:dyDescent="0.25">
      <c r="L562" s="51"/>
    </row>
    <row r="563" spans="12:12" ht="15.75" customHeight="1" x14ac:dyDescent="0.25">
      <c r="L563" s="51"/>
    </row>
    <row r="564" spans="12:12" ht="15.75" customHeight="1" x14ac:dyDescent="0.25">
      <c r="L564" s="51"/>
    </row>
    <row r="565" spans="12:12" ht="15.75" customHeight="1" x14ac:dyDescent="0.25">
      <c r="L565" s="51"/>
    </row>
    <row r="566" spans="12:12" ht="15.75" customHeight="1" x14ac:dyDescent="0.25">
      <c r="L566" s="51"/>
    </row>
    <row r="567" spans="12:12" ht="15.75" customHeight="1" x14ac:dyDescent="0.25">
      <c r="L567" s="51"/>
    </row>
    <row r="568" spans="12:12" ht="15.75" customHeight="1" x14ac:dyDescent="0.25">
      <c r="L568" s="51"/>
    </row>
    <row r="569" spans="12:12" ht="15.75" customHeight="1" x14ac:dyDescent="0.25">
      <c r="L569" s="51"/>
    </row>
    <row r="570" spans="12:12" ht="15.75" customHeight="1" x14ac:dyDescent="0.25">
      <c r="L570" s="51"/>
    </row>
    <row r="571" spans="12:12" ht="15.75" customHeight="1" x14ac:dyDescent="0.25">
      <c r="L571" s="51"/>
    </row>
    <row r="572" spans="12:12" ht="15.75" customHeight="1" x14ac:dyDescent="0.25">
      <c r="L572" s="51"/>
    </row>
    <row r="573" spans="12:12" ht="15.75" customHeight="1" x14ac:dyDescent="0.25">
      <c r="L573" s="51"/>
    </row>
    <row r="574" spans="12:12" ht="15.75" customHeight="1" x14ac:dyDescent="0.25">
      <c r="L574" s="51"/>
    </row>
    <row r="575" spans="12:12" ht="15.75" customHeight="1" x14ac:dyDescent="0.25">
      <c r="L575" s="51"/>
    </row>
    <row r="576" spans="12:12" ht="15.75" customHeight="1" x14ac:dyDescent="0.25">
      <c r="L576" s="51"/>
    </row>
    <row r="577" spans="12:12" ht="15.75" customHeight="1" x14ac:dyDescent="0.25">
      <c r="L577" s="51"/>
    </row>
    <row r="578" spans="12:12" ht="15.75" customHeight="1" x14ac:dyDescent="0.25">
      <c r="L578" s="51"/>
    </row>
    <row r="579" spans="12:12" ht="15.75" customHeight="1" x14ac:dyDescent="0.25">
      <c r="L579" s="51"/>
    </row>
    <row r="580" spans="12:12" ht="15.75" customHeight="1" x14ac:dyDescent="0.25">
      <c r="L580" s="51"/>
    </row>
    <row r="581" spans="12:12" ht="15.75" customHeight="1" x14ac:dyDescent="0.25">
      <c r="L581" s="51"/>
    </row>
    <row r="582" spans="12:12" ht="15.75" customHeight="1" x14ac:dyDescent="0.25">
      <c r="L582" s="51"/>
    </row>
    <row r="583" spans="12:12" ht="15.75" customHeight="1" x14ac:dyDescent="0.25">
      <c r="L583" s="51"/>
    </row>
    <row r="584" spans="12:12" ht="15.75" customHeight="1" x14ac:dyDescent="0.25">
      <c r="L584" s="51"/>
    </row>
    <row r="585" spans="12:12" ht="15.75" customHeight="1" x14ac:dyDescent="0.25">
      <c r="L585" s="51"/>
    </row>
    <row r="586" spans="12:12" ht="15.75" customHeight="1" x14ac:dyDescent="0.25">
      <c r="L586" s="51"/>
    </row>
    <row r="587" spans="12:12" ht="15.75" customHeight="1" x14ac:dyDescent="0.25">
      <c r="L587" s="51"/>
    </row>
    <row r="588" spans="12:12" ht="15.75" customHeight="1" x14ac:dyDescent="0.25">
      <c r="L588" s="51"/>
    </row>
    <row r="589" spans="12:12" ht="15.75" customHeight="1" x14ac:dyDescent="0.25">
      <c r="L589" s="51"/>
    </row>
    <row r="590" spans="12:12" ht="15.75" customHeight="1" x14ac:dyDescent="0.25">
      <c r="L590" s="51"/>
    </row>
    <row r="591" spans="12:12" ht="15.75" customHeight="1" x14ac:dyDescent="0.25">
      <c r="L591" s="51"/>
    </row>
    <row r="592" spans="12:12" ht="15.75" customHeight="1" x14ac:dyDescent="0.25">
      <c r="L592" s="51"/>
    </row>
    <row r="593" spans="12:12" ht="15.75" customHeight="1" x14ac:dyDescent="0.25">
      <c r="L593" s="51"/>
    </row>
    <row r="594" spans="12:12" ht="15.75" customHeight="1" x14ac:dyDescent="0.25">
      <c r="L594" s="51"/>
    </row>
    <row r="595" spans="12:12" ht="15.75" customHeight="1" x14ac:dyDescent="0.25">
      <c r="L595" s="51"/>
    </row>
    <row r="596" spans="12:12" ht="15.75" customHeight="1" x14ac:dyDescent="0.25">
      <c r="L596" s="51"/>
    </row>
    <row r="597" spans="12:12" ht="15.75" customHeight="1" x14ac:dyDescent="0.25">
      <c r="L597" s="51"/>
    </row>
    <row r="598" spans="12:12" ht="15.75" customHeight="1" x14ac:dyDescent="0.25">
      <c r="L598" s="51"/>
    </row>
    <row r="599" spans="12:12" ht="15.75" customHeight="1" x14ac:dyDescent="0.25">
      <c r="L599" s="51"/>
    </row>
    <row r="600" spans="12:12" ht="15.75" customHeight="1" x14ac:dyDescent="0.25">
      <c r="L600" s="51"/>
    </row>
    <row r="601" spans="12:12" ht="15.75" customHeight="1" x14ac:dyDescent="0.25">
      <c r="L601" s="51"/>
    </row>
    <row r="602" spans="12:12" ht="15.75" customHeight="1" x14ac:dyDescent="0.25">
      <c r="L602" s="51"/>
    </row>
    <row r="603" spans="12:12" ht="15.75" customHeight="1" x14ac:dyDescent="0.25">
      <c r="L603" s="51"/>
    </row>
    <row r="604" spans="12:12" ht="15.75" customHeight="1" x14ac:dyDescent="0.25">
      <c r="L604" s="51"/>
    </row>
    <row r="605" spans="12:12" ht="15.75" customHeight="1" x14ac:dyDescent="0.25">
      <c r="L605" s="51"/>
    </row>
    <row r="606" spans="12:12" ht="15.75" customHeight="1" x14ac:dyDescent="0.25">
      <c r="L606" s="51"/>
    </row>
    <row r="607" spans="12:12" ht="15.75" customHeight="1" x14ac:dyDescent="0.25">
      <c r="L607" s="51"/>
    </row>
    <row r="608" spans="12:12" ht="15.75" customHeight="1" x14ac:dyDescent="0.25">
      <c r="L608" s="51"/>
    </row>
    <row r="609" spans="12:12" ht="15.75" customHeight="1" x14ac:dyDescent="0.25">
      <c r="L609" s="51"/>
    </row>
    <row r="610" spans="12:12" ht="15.75" customHeight="1" x14ac:dyDescent="0.25">
      <c r="L610" s="51"/>
    </row>
    <row r="611" spans="12:12" ht="15.75" customHeight="1" x14ac:dyDescent="0.25">
      <c r="L611" s="51"/>
    </row>
    <row r="612" spans="12:12" ht="15.75" customHeight="1" x14ac:dyDescent="0.25">
      <c r="L612" s="51"/>
    </row>
    <row r="613" spans="12:12" ht="15.75" customHeight="1" x14ac:dyDescent="0.25">
      <c r="L613" s="51"/>
    </row>
    <row r="614" spans="12:12" ht="15.75" customHeight="1" x14ac:dyDescent="0.25">
      <c r="L614" s="51"/>
    </row>
    <row r="615" spans="12:12" ht="15.75" customHeight="1" x14ac:dyDescent="0.25">
      <c r="L615" s="51"/>
    </row>
    <row r="616" spans="12:12" ht="15.75" customHeight="1" x14ac:dyDescent="0.25">
      <c r="L616" s="51"/>
    </row>
    <row r="617" spans="12:12" ht="15.75" customHeight="1" x14ac:dyDescent="0.25">
      <c r="L617" s="51"/>
    </row>
    <row r="618" spans="12:12" ht="15.75" customHeight="1" x14ac:dyDescent="0.25">
      <c r="L618" s="51"/>
    </row>
    <row r="619" spans="12:12" ht="15.75" customHeight="1" x14ac:dyDescent="0.25">
      <c r="L619" s="51"/>
    </row>
    <row r="620" spans="12:12" ht="15.75" customHeight="1" x14ac:dyDescent="0.25">
      <c r="L620" s="51"/>
    </row>
    <row r="621" spans="12:12" ht="15.75" customHeight="1" x14ac:dyDescent="0.25">
      <c r="L621" s="51"/>
    </row>
    <row r="622" spans="12:12" ht="15.75" customHeight="1" x14ac:dyDescent="0.25">
      <c r="L622" s="51"/>
    </row>
    <row r="623" spans="12:12" ht="15.75" customHeight="1" x14ac:dyDescent="0.25">
      <c r="L623" s="51"/>
    </row>
    <row r="624" spans="12:12" ht="15.75" customHeight="1" x14ac:dyDescent="0.25">
      <c r="L624" s="51"/>
    </row>
    <row r="625" spans="12:12" ht="15.75" customHeight="1" x14ac:dyDescent="0.25">
      <c r="L625" s="51"/>
    </row>
    <row r="626" spans="12:12" ht="15.75" customHeight="1" x14ac:dyDescent="0.25">
      <c r="L626" s="51"/>
    </row>
    <row r="627" spans="12:12" ht="15.75" customHeight="1" x14ac:dyDescent="0.25">
      <c r="L627" s="51"/>
    </row>
    <row r="628" spans="12:12" ht="15.75" customHeight="1" x14ac:dyDescent="0.25">
      <c r="L628" s="51"/>
    </row>
    <row r="629" spans="12:12" ht="15.75" customHeight="1" x14ac:dyDescent="0.25">
      <c r="L629" s="51"/>
    </row>
    <row r="630" spans="12:12" ht="15.75" customHeight="1" x14ac:dyDescent="0.25">
      <c r="L630" s="51"/>
    </row>
    <row r="631" spans="12:12" ht="15.75" customHeight="1" x14ac:dyDescent="0.25">
      <c r="L631" s="51"/>
    </row>
    <row r="632" spans="12:12" ht="15.75" customHeight="1" x14ac:dyDescent="0.25">
      <c r="L632" s="51"/>
    </row>
    <row r="633" spans="12:12" ht="15.75" customHeight="1" x14ac:dyDescent="0.25">
      <c r="L633" s="51"/>
    </row>
    <row r="634" spans="12:12" ht="15.75" customHeight="1" x14ac:dyDescent="0.25">
      <c r="L634" s="51"/>
    </row>
    <row r="635" spans="12:12" ht="15.75" customHeight="1" x14ac:dyDescent="0.25">
      <c r="L635" s="51"/>
    </row>
    <row r="636" spans="12:12" ht="15.75" customHeight="1" x14ac:dyDescent="0.25">
      <c r="L636" s="51"/>
    </row>
    <row r="637" spans="12:12" ht="15.75" customHeight="1" x14ac:dyDescent="0.25">
      <c r="L637" s="51"/>
    </row>
    <row r="638" spans="12:12" ht="15.75" customHeight="1" x14ac:dyDescent="0.25">
      <c r="L638" s="51"/>
    </row>
    <row r="639" spans="12:12" ht="15.75" customHeight="1" x14ac:dyDescent="0.25">
      <c r="L639" s="51"/>
    </row>
    <row r="640" spans="12:12" ht="15.75" customHeight="1" x14ac:dyDescent="0.25">
      <c r="L640" s="51"/>
    </row>
    <row r="641" spans="12:12" ht="15.75" customHeight="1" x14ac:dyDescent="0.25">
      <c r="L641" s="51"/>
    </row>
    <row r="642" spans="12:12" ht="15.75" customHeight="1" x14ac:dyDescent="0.25">
      <c r="L642" s="51"/>
    </row>
    <row r="643" spans="12:12" ht="15.75" customHeight="1" x14ac:dyDescent="0.25">
      <c r="L643" s="51"/>
    </row>
    <row r="644" spans="12:12" ht="15.75" customHeight="1" x14ac:dyDescent="0.25">
      <c r="L644" s="51"/>
    </row>
    <row r="645" spans="12:12" ht="15.75" customHeight="1" x14ac:dyDescent="0.25">
      <c r="L645" s="51"/>
    </row>
    <row r="646" spans="12:12" ht="15.75" customHeight="1" x14ac:dyDescent="0.25">
      <c r="L646" s="51"/>
    </row>
    <row r="647" spans="12:12" ht="15.75" customHeight="1" x14ac:dyDescent="0.25">
      <c r="L647" s="51"/>
    </row>
    <row r="648" spans="12:12" ht="15.75" customHeight="1" x14ac:dyDescent="0.25">
      <c r="L648" s="51"/>
    </row>
    <row r="649" spans="12:12" ht="15.75" customHeight="1" x14ac:dyDescent="0.25">
      <c r="L649" s="51"/>
    </row>
    <row r="650" spans="12:12" ht="15.75" customHeight="1" x14ac:dyDescent="0.25">
      <c r="L650" s="51"/>
    </row>
    <row r="651" spans="12:12" ht="15.75" customHeight="1" x14ac:dyDescent="0.25">
      <c r="L651" s="51"/>
    </row>
    <row r="652" spans="12:12" ht="15.75" customHeight="1" x14ac:dyDescent="0.25">
      <c r="L652" s="51"/>
    </row>
    <row r="653" spans="12:12" ht="15.75" customHeight="1" x14ac:dyDescent="0.25">
      <c r="L653" s="51"/>
    </row>
    <row r="654" spans="12:12" ht="15.75" customHeight="1" x14ac:dyDescent="0.25">
      <c r="L654" s="51"/>
    </row>
    <row r="655" spans="12:12" ht="15.75" customHeight="1" x14ac:dyDescent="0.25">
      <c r="L655" s="51"/>
    </row>
    <row r="656" spans="12:12" ht="15.75" customHeight="1" x14ac:dyDescent="0.25">
      <c r="L656" s="51"/>
    </row>
    <row r="657" spans="12:12" ht="15.75" customHeight="1" x14ac:dyDescent="0.25">
      <c r="L657" s="51"/>
    </row>
    <row r="658" spans="12:12" ht="15.75" customHeight="1" x14ac:dyDescent="0.25">
      <c r="L658" s="51"/>
    </row>
    <row r="659" spans="12:12" ht="15.75" customHeight="1" x14ac:dyDescent="0.25">
      <c r="L659" s="51"/>
    </row>
    <row r="660" spans="12:12" ht="15.75" customHeight="1" x14ac:dyDescent="0.25">
      <c r="L660" s="51"/>
    </row>
    <row r="661" spans="12:12" ht="15.75" customHeight="1" x14ac:dyDescent="0.25">
      <c r="L661" s="51"/>
    </row>
    <row r="662" spans="12:12" ht="15.75" customHeight="1" x14ac:dyDescent="0.25">
      <c r="L662" s="51"/>
    </row>
    <row r="663" spans="12:12" ht="15.75" customHeight="1" x14ac:dyDescent="0.25">
      <c r="L663" s="51"/>
    </row>
    <row r="664" spans="12:12" ht="15.75" customHeight="1" x14ac:dyDescent="0.25">
      <c r="L664" s="51"/>
    </row>
    <row r="665" spans="12:12" ht="15.75" customHeight="1" x14ac:dyDescent="0.25">
      <c r="L665" s="51"/>
    </row>
    <row r="666" spans="12:12" ht="15.75" customHeight="1" x14ac:dyDescent="0.25">
      <c r="L666" s="51"/>
    </row>
    <row r="667" spans="12:12" ht="15.75" customHeight="1" x14ac:dyDescent="0.25">
      <c r="L667" s="51"/>
    </row>
    <row r="668" spans="12:12" ht="15.75" customHeight="1" x14ac:dyDescent="0.25">
      <c r="L668" s="51"/>
    </row>
    <row r="669" spans="12:12" ht="15.75" customHeight="1" x14ac:dyDescent="0.25">
      <c r="L669" s="51"/>
    </row>
    <row r="670" spans="12:12" ht="15.75" customHeight="1" x14ac:dyDescent="0.25">
      <c r="L670" s="51"/>
    </row>
    <row r="671" spans="12:12" ht="15.75" customHeight="1" x14ac:dyDescent="0.25">
      <c r="L671" s="51"/>
    </row>
    <row r="672" spans="12:12" ht="15.75" customHeight="1" x14ac:dyDescent="0.25">
      <c r="L672" s="51"/>
    </row>
    <row r="673" spans="12:12" ht="15.75" customHeight="1" x14ac:dyDescent="0.25">
      <c r="L673" s="51"/>
    </row>
    <row r="674" spans="12:12" ht="15.75" customHeight="1" x14ac:dyDescent="0.25">
      <c r="L674" s="51"/>
    </row>
    <row r="675" spans="12:12" ht="15.75" customHeight="1" x14ac:dyDescent="0.25">
      <c r="L675" s="51"/>
    </row>
    <row r="676" spans="12:12" ht="15.75" customHeight="1" x14ac:dyDescent="0.25">
      <c r="L676" s="51"/>
    </row>
    <row r="677" spans="12:12" ht="15.75" customHeight="1" x14ac:dyDescent="0.25">
      <c r="L677" s="51"/>
    </row>
    <row r="678" spans="12:12" ht="15.75" customHeight="1" x14ac:dyDescent="0.25">
      <c r="L678" s="51"/>
    </row>
    <row r="679" spans="12:12" ht="15.75" customHeight="1" x14ac:dyDescent="0.25">
      <c r="L679" s="51"/>
    </row>
    <row r="680" spans="12:12" ht="15.75" customHeight="1" x14ac:dyDescent="0.25">
      <c r="L680" s="51"/>
    </row>
    <row r="681" spans="12:12" ht="15.75" customHeight="1" x14ac:dyDescent="0.25">
      <c r="L681" s="51"/>
    </row>
    <row r="682" spans="12:12" ht="15.75" customHeight="1" x14ac:dyDescent="0.25">
      <c r="L682" s="51"/>
    </row>
    <row r="683" spans="12:12" ht="15.75" customHeight="1" x14ac:dyDescent="0.25">
      <c r="L683" s="51"/>
    </row>
    <row r="684" spans="12:12" ht="15.75" customHeight="1" x14ac:dyDescent="0.25">
      <c r="L684" s="51"/>
    </row>
    <row r="685" spans="12:12" ht="15.75" customHeight="1" x14ac:dyDescent="0.25">
      <c r="L685" s="51"/>
    </row>
    <row r="686" spans="12:12" ht="15.75" customHeight="1" x14ac:dyDescent="0.25">
      <c r="L686" s="51"/>
    </row>
    <row r="687" spans="12:12" ht="15.75" customHeight="1" x14ac:dyDescent="0.25">
      <c r="L687" s="51"/>
    </row>
    <row r="688" spans="12:12" ht="15.75" customHeight="1" x14ac:dyDescent="0.25">
      <c r="L688" s="51"/>
    </row>
    <row r="689" spans="12:12" ht="15.75" customHeight="1" x14ac:dyDescent="0.25">
      <c r="L689" s="51"/>
    </row>
    <row r="690" spans="12:12" ht="15.75" customHeight="1" x14ac:dyDescent="0.25">
      <c r="L690" s="51"/>
    </row>
    <row r="691" spans="12:12" ht="15.75" customHeight="1" x14ac:dyDescent="0.25">
      <c r="L691" s="51"/>
    </row>
    <row r="692" spans="12:12" ht="15.75" customHeight="1" x14ac:dyDescent="0.25">
      <c r="L692" s="51"/>
    </row>
    <row r="693" spans="12:12" ht="15.75" customHeight="1" x14ac:dyDescent="0.25">
      <c r="L693" s="51"/>
    </row>
    <row r="694" spans="12:12" ht="15.75" customHeight="1" x14ac:dyDescent="0.25">
      <c r="L694" s="51"/>
    </row>
    <row r="695" spans="12:12" ht="15.75" customHeight="1" x14ac:dyDescent="0.25">
      <c r="L695" s="51"/>
    </row>
    <row r="696" spans="12:12" ht="15.75" customHeight="1" x14ac:dyDescent="0.25">
      <c r="L696" s="51"/>
    </row>
    <row r="697" spans="12:12" ht="15.75" customHeight="1" x14ac:dyDescent="0.25">
      <c r="L697" s="51"/>
    </row>
    <row r="698" spans="12:12" ht="15.75" customHeight="1" x14ac:dyDescent="0.25">
      <c r="L698" s="51"/>
    </row>
    <row r="699" spans="12:12" ht="15.75" customHeight="1" x14ac:dyDescent="0.25">
      <c r="L699" s="51"/>
    </row>
    <row r="700" spans="12:12" ht="15.75" customHeight="1" x14ac:dyDescent="0.25">
      <c r="L700" s="51"/>
    </row>
    <row r="701" spans="12:12" ht="15.75" customHeight="1" x14ac:dyDescent="0.25">
      <c r="L701" s="51"/>
    </row>
    <row r="702" spans="12:12" ht="15.75" customHeight="1" x14ac:dyDescent="0.25">
      <c r="L702" s="51"/>
    </row>
    <row r="703" spans="12:12" ht="15.75" customHeight="1" x14ac:dyDescent="0.25">
      <c r="L703" s="51"/>
    </row>
    <row r="704" spans="12:12" ht="15.75" customHeight="1" x14ac:dyDescent="0.25">
      <c r="L704" s="51"/>
    </row>
    <row r="705" spans="12:12" ht="15.75" customHeight="1" x14ac:dyDescent="0.25">
      <c r="L705" s="51"/>
    </row>
    <row r="706" spans="12:12" ht="15.75" customHeight="1" x14ac:dyDescent="0.25">
      <c r="L706" s="51"/>
    </row>
    <row r="707" spans="12:12" ht="15.75" customHeight="1" x14ac:dyDescent="0.25">
      <c r="L707" s="51"/>
    </row>
    <row r="708" spans="12:12" ht="15.75" customHeight="1" x14ac:dyDescent="0.25">
      <c r="L708" s="51"/>
    </row>
    <row r="709" spans="12:12" ht="15.75" customHeight="1" x14ac:dyDescent="0.25">
      <c r="L709" s="51"/>
    </row>
    <row r="710" spans="12:12" ht="15.75" customHeight="1" x14ac:dyDescent="0.25">
      <c r="L710" s="51"/>
    </row>
    <row r="711" spans="12:12" ht="15.75" customHeight="1" x14ac:dyDescent="0.25">
      <c r="L711" s="51"/>
    </row>
    <row r="712" spans="12:12" ht="15.75" customHeight="1" x14ac:dyDescent="0.25">
      <c r="L712" s="51"/>
    </row>
    <row r="713" spans="12:12" ht="15.75" customHeight="1" x14ac:dyDescent="0.25">
      <c r="L713" s="51"/>
    </row>
    <row r="714" spans="12:12" ht="15.75" customHeight="1" x14ac:dyDescent="0.25">
      <c r="L714" s="51"/>
    </row>
    <row r="715" spans="12:12" ht="15.75" customHeight="1" x14ac:dyDescent="0.25">
      <c r="L715" s="51"/>
    </row>
    <row r="716" spans="12:12" ht="15.75" customHeight="1" x14ac:dyDescent="0.25">
      <c r="L716" s="51"/>
    </row>
    <row r="717" spans="12:12" ht="15.75" customHeight="1" x14ac:dyDescent="0.25">
      <c r="L717" s="51"/>
    </row>
    <row r="718" spans="12:12" ht="15.75" customHeight="1" x14ac:dyDescent="0.25">
      <c r="L718" s="51"/>
    </row>
    <row r="719" spans="12:12" ht="15.75" customHeight="1" x14ac:dyDescent="0.25">
      <c r="L719" s="51"/>
    </row>
    <row r="720" spans="12:12" ht="15.75" customHeight="1" x14ac:dyDescent="0.25">
      <c r="L720" s="51"/>
    </row>
    <row r="721" spans="12:12" ht="15.75" customHeight="1" x14ac:dyDescent="0.25">
      <c r="L721" s="51"/>
    </row>
    <row r="722" spans="12:12" ht="15.75" customHeight="1" x14ac:dyDescent="0.25">
      <c r="L722" s="51"/>
    </row>
    <row r="723" spans="12:12" ht="15.75" customHeight="1" x14ac:dyDescent="0.25">
      <c r="L723" s="51"/>
    </row>
    <row r="724" spans="12:12" ht="15.75" customHeight="1" x14ac:dyDescent="0.25">
      <c r="L724" s="51"/>
    </row>
    <row r="725" spans="12:12" ht="15.75" customHeight="1" x14ac:dyDescent="0.25">
      <c r="L725" s="51"/>
    </row>
    <row r="726" spans="12:12" ht="15.75" customHeight="1" x14ac:dyDescent="0.25">
      <c r="L726" s="51"/>
    </row>
    <row r="727" spans="12:12" ht="15.75" customHeight="1" x14ac:dyDescent="0.25">
      <c r="L727" s="51"/>
    </row>
    <row r="728" spans="12:12" ht="15.75" customHeight="1" x14ac:dyDescent="0.25">
      <c r="L728" s="51"/>
    </row>
    <row r="729" spans="12:12" ht="15.75" customHeight="1" x14ac:dyDescent="0.25">
      <c r="L729" s="51"/>
    </row>
    <row r="730" spans="12:12" ht="15.75" customHeight="1" x14ac:dyDescent="0.25">
      <c r="L730" s="51"/>
    </row>
    <row r="731" spans="12:12" ht="15.75" customHeight="1" x14ac:dyDescent="0.25">
      <c r="L731" s="51"/>
    </row>
    <row r="732" spans="12:12" ht="15.75" customHeight="1" x14ac:dyDescent="0.25">
      <c r="L732" s="51"/>
    </row>
    <row r="733" spans="12:12" ht="15.75" customHeight="1" x14ac:dyDescent="0.25">
      <c r="L733" s="51"/>
    </row>
    <row r="734" spans="12:12" ht="15.75" customHeight="1" x14ac:dyDescent="0.25">
      <c r="L734" s="51"/>
    </row>
    <row r="735" spans="12:12" ht="15.75" customHeight="1" x14ac:dyDescent="0.25">
      <c r="L735" s="51"/>
    </row>
    <row r="736" spans="12:12" ht="15.75" customHeight="1" x14ac:dyDescent="0.25">
      <c r="L736" s="51"/>
    </row>
    <row r="737" spans="12:12" ht="15.75" customHeight="1" x14ac:dyDescent="0.25">
      <c r="L737" s="51"/>
    </row>
    <row r="738" spans="12:12" ht="15.75" customHeight="1" x14ac:dyDescent="0.25">
      <c r="L738" s="51"/>
    </row>
    <row r="739" spans="12:12" ht="15.75" customHeight="1" x14ac:dyDescent="0.25">
      <c r="L739" s="51"/>
    </row>
    <row r="740" spans="12:12" ht="15.75" customHeight="1" x14ac:dyDescent="0.25">
      <c r="L740" s="51"/>
    </row>
    <row r="741" spans="12:12" ht="15.75" customHeight="1" x14ac:dyDescent="0.25">
      <c r="L741" s="51"/>
    </row>
    <row r="742" spans="12:12" ht="15.75" customHeight="1" x14ac:dyDescent="0.25">
      <c r="L742" s="51"/>
    </row>
    <row r="743" spans="12:12" ht="15.75" customHeight="1" x14ac:dyDescent="0.25">
      <c r="L743" s="51"/>
    </row>
    <row r="744" spans="12:12" ht="15.75" customHeight="1" x14ac:dyDescent="0.25">
      <c r="L744" s="51"/>
    </row>
    <row r="745" spans="12:12" ht="15.75" customHeight="1" x14ac:dyDescent="0.25">
      <c r="L745" s="51"/>
    </row>
    <row r="746" spans="12:12" ht="15.75" customHeight="1" x14ac:dyDescent="0.25">
      <c r="L746" s="51"/>
    </row>
    <row r="747" spans="12:12" ht="15.75" customHeight="1" x14ac:dyDescent="0.25">
      <c r="L747" s="51"/>
    </row>
    <row r="748" spans="12:12" ht="15.75" customHeight="1" x14ac:dyDescent="0.25">
      <c r="L748" s="51"/>
    </row>
    <row r="749" spans="12:12" ht="15.75" customHeight="1" x14ac:dyDescent="0.25">
      <c r="L749" s="51"/>
    </row>
    <row r="750" spans="12:12" ht="15.75" customHeight="1" x14ac:dyDescent="0.25">
      <c r="L750" s="51"/>
    </row>
    <row r="751" spans="12:12" ht="15.75" customHeight="1" x14ac:dyDescent="0.25">
      <c r="L751" s="51"/>
    </row>
    <row r="752" spans="12:12" ht="15.75" customHeight="1" x14ac:dyDescent="0.25">
      <c r="L752" s="51"/>
    </row>
    <row r="753" spans="12:12" ht="15.75" customHeight="1" x14ac:dyDescent="0.25">
      <c r="L753" s="51"/>
    </row>
    <row r="754" spans="12:12" ht="15.75" customHeight="1" x14ac:dyDescent="0.25">
      <c r="L754" s="51"/>
    </row>
    <row r="755" spans="12:12" ht="15.75" customHeight="1" x14ac:dyDescent="0.25">
      <c r="L755" s="51"/>
    </row>
    <row r="756" spans="12:12" ht="15.75" customHeight="1" x14ac:dyDescent="0.25">
      <c r="L756" s="51"/>
    </row>
    <row r="757" spans="12:12" ht="15.75" customHeight="1" x14ac:dyDescent="0.25">
      <c r="L757" s="51"/>
    </row>
    <row r="758" spans="12:12" ht="15.75" customHeight="1" x14ac:dyDescent="0.25">
      <c r="L758" s="51"/>
    </row>
    <row r="759" spans="12:12" ht="15.75" customHeight="1" x14ac:dyDescent="0.25">
      <c r="L759" s="51"/>
    </row>
    <row r="760" spans="12:12" ht="15.75" customHeight="1" x14ac:dyDescent="0.25">
      <c r="L760" s="51"/>
    </row>
    <row r="761" spans="12:12" ht="15.75" customHeight="1" x14ac:dyDescent="0.25">
      <c r="L761" s="51"/>
    </row>
    <row r="762" spans="12:12" ht="15.75" customHeight="1" x14ac:dyDescent="0.25">
      <c r="L762" s="51"/>
    </row>
    <row r="763" spans="12:12" ht="15.75" customHeight="1" x14ac:dyDescent="0.25">
      <c r="L763" s="51"/>
    </row>
    <row r="764" spans="12:12" ht="15.75" customHeight="1" x14ac:dyDescent="0.25">
      <c r="L764" s="51"/>
    </row>
    <row r="765" spans="12:12" ht="15.75" customHeight="1" x14ac:dyDescent="0.25">
      <c r="L765" s="51"/>
    </row>
    <row r="766" spans="12:12" ht="15.75" customHeight="1" x14ac:dyDescent="0.25">
      <c r="L766" s="51"/>
    </row>
    <row r="767" spans="12:12" ht="15.75" customHeight="1" x14ac:dyDescent="0.25">
      <c r="L767" s="51"/>
    </row>
    <row r="768" spans="12:12" ht="15.75" customHeight="1" x14ac:dyDescent="0.25">
      <c r="L768" s="51"/>
    </row>
    <row r="769" spans="12:12" ht="15.75" customHeight="1" x14ac:dyDescent="0.25">
      <c r="L769" s="51"/>
    </row>
    <row r="770" spans="12:12" ht="15.75" customHeight="1" x14ac:dyDescent="0.25">
      <c r="L770" s="51"/>
    </row>
    <row r="771" spans="12:12" ht="15.75" customHeight="1" x14ac:dyDescent="0.25">
      <c r="L771" s="51"/>
    </row>
    <row r="772" spans="12:12" ht="15.75" customHeight="1" x14ac:dyDescent="0.25">
      <c r="L772" s="51"/>
    </row>
    <row r="773" spans="12:12" ht="15.75" customHeight="1" x14ac:dyDescent="0.25">
      <c r="L773" s="51"/>
    </row>
    <row r="774" spans="12:12" ht="15.75" customHeight="1" x14ac:dyDescent="0.25">
      <c r="L774" s="51"/>
    </row>
    <row r="775" spans="12:12" ht="15.75" customHeight="1" x14ac:dyDescent="0.25">
      <c r="L775" s="51"/>
    </row>
    <row r="776" spans="12:12" ht="15.75" customHeight="1" x14ac:dyDescent="0.25">
      <c r="L776" s="51"/>
    </row>
    <row r="777" spans="12:12" ht="15.75" customHeight="1" x14ac:dyDescent="0.25">
      <c r="L777" s="51"/>
    </row>
    <row r="778" spans="12:12" ht="15.75" customHeight="1" x14ac:dyDescent="0.25">
      <c r="L778" s="51"/>
    </row>
    <row r="779" spans="12:12" ht="15.75" customHeight="1" x14ac:dyDescent="0.25">
      <c r="L779" s="51"/>
    </row>
    <row r="780" spans="12:12" ht="15.75" customHeight="1" x14ac:dyDescent="0.25">
      <c r="L780" s="51"/>
    </row>
    <row r="781" spans="12:12" ht="15.75" customHeight="1" x14ac:dyDescent="0.25">
      <c r="L781" s="51"/>
    </row>
    <row r="782" spans="12:12" ht="15.75" customHeight="1" x14ac:dyDescent="0.25">
      <c r="L782" s="51"/>
    </row>
    <row r="783" spans="12:12" ht="15.75" customHeight="1" x14ac:dyDescent="0.25">
      <c r="L783" s="51"/>
    </row>
    <row r="784" spans="12:12" ht="15.75" customHeight="1" x14ac:dyDescent="0.25">
      <c r="L784" s="51"/>
    </row>
    <row r="785" spans="12:12" ht="15.75" customHeight="1" x14ac:dyDescent="0.25">
      <c r="L785" s="51"/>
    </row>
    <row r="786" spans="12:12" ht="15.75" customHeight="1" x14ac:dyDescent="0.25">
      <c r="L786" s="51"/>
    </row>
    <row r="787" spans="12:12" ht="15.75" customHeight="1" x14ac:dyDescent="0.25">
      <c r="L787" s="51"/>
    </row>
    <row r="788" spans="12:12" ht="15.75" customHeight="1" x14ac:dyDescent="0.25">
      <c r="L788" s="51"/>
    </row>
    <row r="789" spans="12:12" ht="15.75" customHeight="1" x14ac:dyDescent="0.25">
      <c r="L789" s="51"/>
    </row>
    <row r="790" spans="12:12" ht="15.75" customHeight="1" x14ac:dyDescent="0.25">
      <c r="L790" s="51"/>
    </row>
    <row r="791" spans="12:12" ht="15.75" customHeight="1" x14ac:dyDescent="0.25">
      <c r="L791" s="51"/>
    </row>
    <row r="792" spans="12:12" ht="15.75" customHeight="1" x14ac:dyDescent="0.25">
      <c r="L792" s="51"/>
    </row>
    <row r="793" spans="12:12" ht="15.75" customHeight="1" x14ac:dyDescent="0.25">
      <c r="L793" s="51"/>
    </row>
    <row r="794" spans="12:12" ht="15.75" customHeight="1" x14ac:dyDescent="0.25">
      <c r="L794" s="51"/>
    </row>
    <row r="795" spans="12:12" ht="15.75" customHeight="1" x14ac:dyDescent="0.25">
      <c r="L795" s="51"/>
    </row>
    <row r="796" spans="12:12" ht="15.75" customHeight="1" x14ac:dyDescent="0.25">
      <c r="L796" s="51"/>
    </row>
    <row r="797" spans="12:12" ht="15.75" customHeight="1" x14ac:dyDescent="0.25">
      <c r="L797" s="51"/>
    </row>
    <row r="798" spans="12:12" ht="15.75" customHeight="1" x14ac:dyDescent="0.25">
      <c r="L798" s="51"/>
    </row>
    <row r="799" spans="12:12" ht="15.75" customHeight="1" x14ac:dyDescent="0.25">
      <c r="L799" s="51"/>
    </row>
    <row r="800" spans="12:12" ht="15.75" customHeight="1" x14ac:dyDescent="0.25">
      <c r="L800" s="51"/>
    </row>
    <row r="801" spans="12:12" ht="15.75" customHeight="1" x14ac:dyDescent="0.25">
      <c r="L801" s="51"/>
    </row>
    <row r="802" spans="12:12" ht="15.75" customHeight="1" x14ac:dyDescent="0.25">
      <c r="L802" s="51"/>
    </row>
    <row r="803" spans="12:12" ht="15.75" customHeight="1" x14ac:dyDescent="0.25">
      <c r="L803" s="51"/>
    </row>
    <row r="804" spans="12:12" ht="15.75" customHeight="1" x14ac:dyDescent="0.25">
      <c r="L804" s="51"/>
    </row>
    <row r="805" spans="12:12" ht="15.75" customHeight="1" x14ac:dyDescent="0.25">
      <c r="L805" s="51"/>
    </row>
    <row r="806" spans="12:12" ht="15.75" customHeight="1" x14ac:dyDescent="0.25">
      <c r="L806" s="51"/>
    </row>
    <row r="807" spans="12:12" ht="15.75" customHeight="1" x14ac:dyDescent="0.25">
      <c r="L807" s="51"/>
    </row>
    <row r="808" spans="12:12" ht="15.75" customHeight="1" x14ac:dyDescent="0.25">
      <c r="L808" s="51"/>
    </row>
    <row r="809" spans="12:12" ht="15.75" customHeight="1" x14ac:dyDescent="0.25">
      <c r="L809" s="51"/>
    </row>
    <row r="810" spans="12:12" ht="15.75" customHeight="1" x14ac:dyDescent="0.25">
      <c r="L810" s="51"/>
    </row>
    <row r="811" spans="12:12" ht="15.75" customHeight="1" x14ac:dyDescent="0.25">
      <c r="L811" s="51"/>
    </row>
    <row r="812" spans="12:12" ht="15.75" customHeight="1" x14ac:dyDescent="0.25">
      <c r="L812" s="51"/>
    </row>
    <row r="813" spans="12:12" ht="15.75" customHeight="1" x14ac:dyDescent="0.25">
      <c r="L813" s="51"/>
    </row>
    <row r="814" spans="12:12" ht="15.75" customHeight="1" x14ac:dyDescent="0.25">
      <c r="L814" s="51"/>
    </row>
    <row r="815" spans="12:12" ht="15.75" customHeight="1" x14ac:dyDescent="0.25">
      <c r="L815" s="51"/>
    </row>
    <row r="816" spans="12:12" ht="15.75" customHeight="1" x14ac:dyDescent="0.25">
      <c r="L816" s="51"/>
    </row>
    <row r="817" spans="12:12" ht="15.75" customHeight="1" x14ac:dyDescent="0.25">
      <c r="L817" s="51"/>
    </row>
    <row r="818" spans="12:12" ht="15.75" customHeight="1" x14ac:dyDescent="0.25">
      <c r="L818" s="51"/>
    </row>
    <row r="819" spans="12:12" ht="15.75" customHeight="1" x14ac:dyDescent="0.25">
      <c r="L819" s="51"/>
    </row>
    <row r="820" spans="12:12" ht="15.75" customHeight="1" x14ac:dyDescent="0.25">
      <c r="L820" s="51"/>
    </row>
    <row r="821" spans="12:12" ht="15.75" customHeight="1" x14ac:dyDescent="0.25">
      <c r="L821" s="51"/>
    </row>
    <row r="822" spans="12:12" ht="15.75" customHeight="1" x14ac:dyDescent="0.25">
      <c r="L822" s="51"/>
    </row>
    <row r="823" spans="12:12" ht="15.75" customHeight="1" x14ac:dyDescent="0.25">
      <c r="L823" s="51"/>
    </row>
    <row r="824" spans="12:12" ht="15.75" customHeight="1" x14ac:dyDescent="0.25">
      <c r="L824" s="51"/>
    </row>
    <row r="825" spans="12:12" ht="15.75" customHeight="1" x14ac:dyDescent="0.25">
      <c r="L825" s="51"/>
    </row>
    <row r="826" spans="12:12" ht="15.75" customHeight="1" x14ac:dyDescent="0.25">
      <c r="L826" s="51"/>
    </row>
    <row r="827" spans="12:12" ht="15.75" customHeight="1" x14ac:dyDescent="0.25">
      <c r="L827" s="51"/>
    </row>
    <row r="828" spans="12:12" ht="15.75" customHeight="1" x14ac:dyDescent="0.25">
      <c r="L828" s="51"/>
    </row>
    <row r="829" spans="12:12" ht="15.75" customHeight="1" x14ac:dyDescent="0.25">
      <c r="L829" s="51"/>
    </row>
    <row r="830" spans="12:12" ht="15.75" customHeight="1" x14ac:dyDescent="0.25">
      <c r="L830" s="51"/>
    </row>
    <row r="831" spans="12:12" ht="15.75" customHeight="1" x14ac:dyDescent="0.25">
      <c r="L831" s="51"/>
    </row>
    <row r="832" spans="12:12" ht="15.75" customHeight="1" x14ac:dyDescent="0.25">
      <c r="L832" s="51"/>
    </row>
    <row r="833" spans="12:12" ht="15.75" customHeight="1" x14ac:dyDescent="0.25">
      <c r="L833" s="51"/>
    </row>
    <row r="834" spans="12:12" ht="15.75" customHeight="1" x14ac:dyDescent="0.25">
      <c r="L834" s="51"/>
    </row>
    <row r="835" spans="12:12" ht="15.75" customHeight="1" x14ac:dyDescent="0.25">
      <c r="L835" s="51"/>
    </row>
    <row r="836" spans="12:12" ht="15.75" customHeight="1" x14ac:dyDescent="0.25">
      <c r="L836" s="51"/>
    </row>
    <row r="837" spans="12:12" ht="15.75" customHeight="1" x14ac:dyDescent="0.25">
      <c r="L837" s="51"/>
    </row>
    <row r="838" spans="12:12" ht="15.75" customHeight="1" x14ac:dyDescent="0.25">
      <c r="L838" s="51"/>
    </row>
    <row r="839" spans="12:12" ht="15.75" customHeight="1" x14ac:dyDescent="0.25">
      <c r="L839" s="51"/>
    </row>
    <row r="840" spans="12:12" ht="15.75" customHeight="1" x14ac:dyDescent="0.25">
      <c r="L840" s="51"/>
    </row>
    <row r="841" spans="12:12" ht="15.75" customHeight="1" x14ac:dyDescent="0.25">
      <c r="L841" s="51"/>
    </row>
    <row r="842" spans="12:12" ht="15.75" customHeight="1" x14ac:dyDescent="0.25">
      <c r="L842" s="51"/>
    </row>
    <row r="843" spans="12:12" ht="15.75" customHeight="1" x14ac:dyDescent="0.25">
      <c r="L843" s="51"/>
    </row>
    <row r="844" spans="12:12" ht="15.75" customHeight="1" x14ac:dyDescent="0.25">
      <c r="L844" s="51"/>
    </row>
    <row r="845" spans="12:12" ht="15.75" customHeight="1" x14ac:dyDescent="0.25">
      <c r="L845" s="51"/>
    </row>
    <row r="846" spans="12:12" ht="15.75" customHeight="1" x14ac:dyDescent="0.25">
      <c r="L846" s="51"/>
    </row>
    <row r="847" spans="12:12" ht="15.75" customHeight="1" x14ac:dyDescent="0.25">
      <c r="L847" s="51"/>
    </row>
    <row r="848" spans="12:12" ht="15.75" customHeight="1" x14ac:dyDescent="0.25">
      <c r="L848" s="51"/>
    </row>
    <row r="849" spans="12:12" ht="15.75" customHeight="1" x14ac:dyDescent="0.25">
      <c r="L849" s="51"/>
    </row>
    <row r="850" spans="12:12" ht="15.75" customHeight="1" x14ac:dyDescent="0.25">
      <c r="L850" s="51"/>
    </row>
    <row r="851" spans="12:12" ht="15.75" customHeight="1" x14ac:dyDescent="0.25">
      <c r="L851" s="51"/>
    </row>
    <row r="852" spans="12:12" ht="15.75" customHeight="1" x14ac:dyDescent="0.25">
      <c r="L852" s="51"/>
    </row>
    <row r="853" spans="12:12" ht="15.75" customHeight="1" x14ac:dyDescent="0.25">
      <c r="L853" s="51"/>
    </row>
    <row r="854" spans="12:12" ht="15.75" customHeight="1" x14ac:dyDescent="0.25">
      <c r="L854" s="51"/>
    </row>
    <row r="855" spans="12:12" ht="15.75" customHeight="1" x14ac:dyDescent="0.25">
      <c r="L855" s="51"/>
    </row>
    <row r="856" spans="12:12" ht="15.75" customHeight="1" x14ac:dyDescent="0.25">
      <c r="L856" s="51"/>
    </row>
    <row r="857" spans="12:12" ht="15.75" customHeight="1" x14ac:dyDescent="0.25">
      <c r="L857" s="51"/>
    </row>
    <row r="858" spans="12:12" ht="15.75" customHeight="1" x14ac:dyDescent="0.25">
      <c r="L858" s="51"/>
    </row>
    <row r="859" spans="12:12" ht="15.75" customHeight="1" x14ac:dyDescent="0.25">
      <c r="L859" s="51"/>
    </row>
    <row r="860" spans="12:12" ht="15.75" customHeight="1" x14ac:dyDescent="0.25">
      <c r="L860" s="51"/>
    </row>
    <row r="861" spans="12:12" ht="15.75" customHeight="1" x14ac:dyDescent="0.25">
      <c r="L861" s="51"/>
    </row>
    <row r="862" spans="12:12" ht="15.75" customHeight="1" x14ac:dyDescent="0.25">
      <c r="L862" s="51"/>
    </row>
    <row r="863" spans="12:12" ht="15.75" customHeight="1" x14ac:dyDescent="0.25">
      <c r="L863" s="51"/>
    </row>
    <row r="864" spans="12:12" ht="15.75" customHeight="1" x14ac:dyDescent="0.25">
      <c r="L864" s="51"/>
    </row>
    <row r="865" spans="12:12" ht="15.75" customHeight="1" x14ac:dyDescent="0.25">
      <c r="L865" s="51"/>
    </row>
    <row r="866" spans="12:12" ht="15.75" customHeight="1" x14ac:dyDescent="0.25">
      <c r="L866" s="51"/>
    </row>
    <row r="867" spans="12:12" ht="15.75" customHeight="1" x14ac:dyDescent="0.25">
      <c r="L867" s="51"/>
    </row>
    <row r="868" spans="12:12" ht="15.75" customHeight="1" x14ac:dyDescent="0.25">
      <c r="L868" s="51"/>
    </row>
    <row r="869" spans="12:12" ht="15.75" customHeight="1" x14ac:dyDescent="0.25">
      <c r="L869" s="51"/>
    </row>
    <row r="870" spans="12:12" ht="15.75" customHeight="1" x14ac:dyDescent="0.25">
      <c r="L870" s="51"/>
    </row>
    <row r="871" spans="12:12" ht="15.75" customHeight="1" x14ac:dyDescent="0.25">
      <c r="L871" s="51"/>
    </row>
    <row r="872" spans="12:12" ht="15.75" customHeight="1" x14ac:dyDescent="0.25">
      <c r="L872" s="51"/>
    </row>
    <row r="873" spans="12:12" ht="15.75" customHeight="1" x14ac:dyDescent="0.25">
      <c r="L873" s="51"/>
    </row>
    <row r="874" spans="12:12" ht="15.75" customHeight="1" x14ac:dyDescent="0.25">
      <c r="L874" s="51"/>
    </row>
    <row r="875" spans="12:12" ht="15.75" customHeight="1" x14ac:dyDescent="0.25">
      <c r="L875" s="51"/>
    </row>
    <row r="876" spans="12:12" ht="15.75" customHeight="1" x14ac:dyDescent="0.25">
      <c r="L876" s="51"/>
    </row>
    <row r="877" spans="12:12" ht="15.75" customHeight="1" x14ac:dyDescent="0.25">
      <c r="L877" s="51"/>
    </row>
    <row r="878" spans="12:12" ht="15.75" customHeight="1" x14ac:dyDescent="0.25">
      <c r="L878" s="51"/>
    </row>
    <row r="879" spans="12:12" ht="15.75" customHeight="1" x14ac:dyDescent="0.25">
      <c r="L879" s="51"/>
    </row>
    <row r="880" spans="12:12" ht="15.75" customHeight="1" x14ac:dyDescent="0.25">
      <c r="L880" s="51"/>
    </row>
    <row r="881" spans="12:12" ht="15.75" customHeight="1" x14ac:dyDescent="0.25">
      <c r="L881" s="51"/>
    </row>
    <row r="882" spans="12:12" ht="15.75" customHeight="1" x14ac:dyDescent="0.25">
      <c r="L882" s="51"/>
    </row>
    <row r="883" spans="12:12" ht="15.75" customHeight="1" x14ac:dyDescent="0.25">
      <c r="L883" s="51"/>
    </row>
    <row r="884" spans="12:12" ht="15.75" customHeight="1" x14ac:dyDescent="0.25">
      <c r="L884" s="51"/>
    </row>
    <row r="885" spans="12:12" ht="15.75" customHeight="1" x14ac:dyDescent="0.25">
      <c r="L885" s="51"/>
    </row>
    <row r="886" spans="12:12" ht="15.75" customHeight="1" x14ac:dyDescent="0.25">
      <c r="L886" s="51"/>
    </row>
    <row r="887" spans="12:12" ht="15.75" customHeight="1" x14ac:dyDescent="0.25">
      <c r="L887" s="51"/>
    </row>
    <row r="888" spans="12:12" ht="15.75" customHeight="1" x14ac:dyDescent="0.25">
      <c r="L888" s="51"/>
    </row>
    <row r="889" spans="12:12" ht="15.75" customHeight="1" x14ac:dyDescent="0.25">
      <c r="L889" s="51"/>
    </row>
    <row r="890" spans="12:12" ht="15.75" customHeight="1" x14ac:dyDescent="0.25">
      <c r="L890" s="51"/>
    </row>
    <row r="891" spans="12:12" ht="15.75" customHeight="1" x14ac:dyDescent="0.25">
      <c r="L891" s="51"/>
    </row>
    <row r="892" spans="12:12" ht="15.75" customHeight="1" x14ac:dyDescent="0.25">
      <c r="L892" s="51"/>
    </row>
    <row r="893" spans="12:12" ht="15.75" customHeight="1" x14ac:dyDescent="0.25">
      <c r="L893" s="51"/>
    </row>
    <row r="894" spans="12:12" ht="15.75" customHeight="1" x14ac:dyDescent="0.25">
      <c r="L894" s="51"/>
    </row>
    <row r="895" spans="12:12" ht="15.75" customHeight="1" x14ac:dyDescent="0.25">
      <c r="L895" s="51"/>
    </row>
    <row r="896" spans="12:12" ht="15.75" customHeight="1" x14ac:dyDescent="0.25">
      <c r="L896" s="51"/>
    </row>
    <row r="897" spans="12:12" ht="15.75" customHeight="1" x14ac:dyDescent="0.25">
      <c r="L897" s="51"/>
    </row>
    <row r="898" spans="12:12" ht="15.75" customHeight="1" x14ac:dyDescent="0.25">
      <c r="L898" s="51"/>
    </row>
    <row r="899" spans="12:12" ht="15.75" customHeight="1" x14ac:dyDescent="0.25">
      <c r="L899" s="51"/>
    </row>
    <row r="900" spans="12:12" ht="15.75" customHeight="1" x14ac:dyDescent="0.25">
      <c r="L900" s="51"/>
    </row>
    <row r="901" spans="12:12" ht="15.75" customHeight="1" x14ac:dyDescent="0.25">
      <c r="L901" s="51"/>
    </row>
    <row r="902" spans="12:12" ht="15.75" customHeight="1" x14ac:dyDescent="0.25">
      <c r="L902" s="51"/>
    </row>
    <row r="903" spans="12:12" ht="15.75" customHeight="1" x14ac:dyDescent="0.25">
      <c r="L903" s="51"/>
    </row>
    <row r="904" spans="12:12" ht="15.75" customHeight="1" x14ac:dyDescent="0.25">
      <c r="L904" s="51"/>
    </row>
    <row r="905" spans="12:12" ht="15.75" customHeight="1" x14ac:dyDescent="0.25">
      <c r="L905" s="51"/>
    </row>
    <row r="906" spans="12:12" ht="15.75" customHeight="1" x14ac:dyDescent="0.25">
      <c r="L906" s="51"/>
    </row>
    <row r="907" spans="12:12" ht="15.75" customHeight="1" x14ac:dyDescent="0.25">
      <c r="L907" s="51"/>
    </row>
    <row r="908" spans="12:12" ht="15.75" customHeight="1" x14ac:dyDescent="0.25">
      <c r="L908" s="51"/>
    </row>
    <row r="909" spans="12:12" ht="15.75" customHeight="1" x14ac:dyDescent="0.25">
      <c r="L909" s="51"/>
    </row>
    <row r="910" spans="12:12" ht="15.75" customHeight="1" x14ac:dyDescent="0.25">
      <c r="L910" s="51"/>
    </row>
    <row r="911" spans="12:12" ht="15.75" customHeight="1" x14ac:dyDescent="0.25">
      <c r="L911" s="51"/>
    </row>
    <row r="912" spans="12:12" ht="15.75" customHeight="1" x14ac:dyDescent="0.25">
      <c r="L912" s="51"/>
    </row>
    <row r="913" spans="12:12" ht="15.75" customHeight="1" x14ac:dyDescent="0.25">
      <c r="L913" s="51"/>
    </row>
    <row r="914" spans="12:12" ht="15.75" customHeight="1" x14ac:dyDescent="0.25">
      <c r="L914" s="51"/>
    </row>
    <row r="915" spans="12:12" ht="15.75" customHeight="1" x14ac:dyDescent="0.25">
      <c r="L915" s="51"/>
    </row>
    <row r="916" spans="12:12" ht="15.75" customHeight="1" x14ac:dyDescent="0.25">
      <c r="L916" s="51"/>
    </row>
    <row r="917" spans="12:12" ht="15.75" customHeight="1" x14ac:dyDescent="0.25">
      <c r="L917" s="51"/>
    </row>
    <row r="918" spans="12:12" ht="15.75" customHeight="1" x14ac:dyDescent="0.25">
      <c r="L918" s="51"/>
    </row>
    <row r="919" spans="12:12" ht="15.75" customHeight="1" x14ac:dyDescent="0.25">
      <c r="L919" s="51"/>
    </row>
    <row r="920" spans="12:12" ht="15.75" customHeight="1" x14ac:dyDescent="0.25">
      <c r="L920" s="51"/>
    </row>
    <row r="921" spans="12:12" ht="15.75" customHeight="1" x14ac:dyDescent="0.25">
      <c r="L921" s="51"/>
    </row>
    <row r="922" spans="12:12" ht="15.75" customHeight="1" x14ac:dyDescent="0.25">
      <c r="L922" s="51"/>
    </row>
    <row r="923" spans="12:12" ht="15.75" customHeight="1" x14ac:dyDescent="0.25">
      <c r="L923" s="51"/>
    </row>
    <row r="924" spans="12:12" ht="15.75" customHeight="1" x14ac:dyDescent="0.25">
      <c r="L924" s="51"/>
    </row>
    <row r="925" spans="12:12" ht="15.75" customHeight="1" x14ac:dyDescent="0.25">
      <c r="L925" s="51"/>
    </row>
    <row r="926" spans="12:12" ht="15.75" customHeight="1" x14ac:dyDescent="0.25">
      <c r="L926" s="51"/>
    </row>
    <row r="927" spans="12:12" ht="15.75" customHeight="1" x14ac:dyDescent="0.25">
      <c r="L927" s="51"/>
    </row>
    <row r="928" spans="12:12" ht="15.75" customHeight="1" x14ac:dyDescent="0.25">
      <c r="L928" s="51"/>
    </row>
    <row r="929" spans="12:12" ht="15.75" customHeight="1" x14ac:dyDescent="0.25">
      <c r="L929" s="51"/>
    </row>
    <row r="930" spans="12:12" ht="15.75" customHeight="1" x14ac:dyDescent="0.25">
      <c r="L930" s="51"/>
    </row>
    <row r="931" spans="12:12" ht="15.75" customHeight="1" x14ac:dyDescent="0.25">
      <c r="L931" s="51"/>
    </row>
    <row r="932" spans="12:12" ht="15.75" customHeight="1" x14ac:dyDescent="0.25">
      <c r="L932" s="51"/>
    </row>
    <row r="933" spans="12:12" ht="15.75" customHeight="1" x14ac:dyDescent="0.25">
      <c r="L933" s="51"/>
    </row>
    <row r="934" spans="12:12" ht="15.75" customHeight="1" x14ac:dyDescent="0.25">
      <c r="L934" s="51"/>
    </row>
    <row r="935" spans="12:12" ht="15.75" customHeight="1" x14ac:dyDescent="0.25">
      <c r="L935" s="51"/>
    </row>
    <row r="936" spans="12:12" ht="15.75" customHeight="1" x14ac:dyDescent="0.25">
      <c r="L936" s="51"/>
    </row>
    <row r="937" spans="12:12" ht="15.75" customHeight="1" x14ac:dyDescent="0.25">
      <c r="L937" s="51"/>
    </row>
    <row r="938" spans="12:12" ht="15.75" customHeight="1" x14ac:dyDescent="0.25">
      <c r="L938" s="51"/>
    </row>
    <row r="939" spans="12:12" ht="15.75" customHeight="1" x14ac:dyDescent="0.25">
      <c r="L939" s="51"/>
    </row>
    <row r="940" spans="12:12" ht="15.75" customHeight="1" x14ac:dyDescent="0.25">
      <c r="L940" s="51"/>
    </row>
    <row r="941" spans="12:12" ht="15.75" customHeight="1" x14ac:dyDescent="0.25">
      <c r="L941" s="51"/>
    </row>
    <row r="942" spans="12:12" ht="15.75" customHeight="1" x14ac:dyDescent="0.25">
      <c r="L942" s="51"/>
    </row>
    <row r="943" spans="12:12" ht="15.75" customHeight="1" x14ac:dyDescent="0.25">
      <c r="L943" s="51"/>
    </row>
    <row r="944" spans="12:12" ht="15.75" customHeight="1" x14ac:dyDescent="0.25">
      <c r="L944" s="51"/>
    </row>
    <row r="945" spans="12:12" ht="15.75" customHeight="1" x14ac:dyDescent="0.25">
      <c r="L945" s="51"/>
    </row>
    <row r="946" spans="12:12" ht="15.75" customHeight="1" x14ac:dyDescent="0.25">
      <c r="L946" s="51"/>
    </row>
    <row r="947" spans="12:12" ht="15.75" customHeight="1" x14ac:dyDescent="0.25">
      <c r="L947" s="51"/>
    </row>
    <row r="948" spans="12:12" ht="15.75" customHeight="1" x14ac:dyDescent="0.25">
      <c r="L948" s="51"/>
    </row>
    <row r="949" spans="12:12" ht="15.75" customHeight="1" x14ac:dyDescent="0.25">
      <c r="L949" s="51"/>
    </row>
    <row r="950" spans="12:12" ht="15.75" customHeight="1" x14ac:dyDescent="0.25">
      <c r="L950" s="51"/>
    </row>
    <row r="951" spans="12:12" ht="15.75" customHeight="1" x14ac:dyDescent="0.25">
      <c r="L951" s="51"/>
    </row>
    <row r="952" spans="12:12" ht="15.75" customHeight="1" x14ac:dyDescent="0.25">
      <c r="L952" s="51"/>
    </row>
    <row r="953" spans="12:12" ht="15.75" customHeight="1" x14ac:dyDescent="0.25">
      <c r="L953" s="51"/>
    </row>
    <row r="954" spans="12:12" ht="15.75" customHeight="1" x14ac:dyDescent="0.25">
      <c r="L954" s="51"/>
    </row>
    <row r="955" spans="12:12" ht="15.75" customHeight="1" x14ac:dyDescent="0.25">
      <c r="L955" s="51"/>
    </row>
    <row r="956" spans="12:12" ht="15.75" customHeight="1" x14ac:dyDescent="0.25">
      <c r="L956" s="51"/>
    </row>
    <row r="957" spans="12:12" ht="15.75" customHeight="1" x14ac:dyDescent="0.25">
      <c r="L957" s="51"/>
    </row>
    <row r="958" spans="12:12" ht="15.75" customHeight="1" x14ac:dyDescent="0.25">
      <c r="L958" s="51"/>
    </row>
    <row r="959" spans="12:12" ht="15.75" customHeight="1" x14ac:dyDescent="0.25">
      <c r="L959" s="51"/>
    </row>
    <row r="960" spans="12:12" ht="15.75" customHeight="1" x14ac:dyDescent="0.25">
      <c r="L960" s="51"/>
    </row>
    <row r="961" spans="12:12" ht="15.75" customHeight="1" x14ac:dyDescent="0.25">
      <c r="L961" s="51"/>
    </row>
    <row r="962" spans="12:12" ht="15.75" customHeight="1" x14ac:dyDescent="0.25">
      <c r="L962" s="51"/>
    </row>
    <row r="963" spans="12:12" ht="15.75" customHeight="1" x14ac:dyDescent="0.25">
      <c r="L963" s="51"/>
    </row>
    <row r="964" spans="12:12" ht="15.75" customHeight="1" x14ac:dyDescent="0.25">
      <c r="L964" s="51"/>
    </row>
    <row r="965" spans="12:12" ht="15.75" customHeight="1" x14ac:dyDescent="0.25">
      <c r="L965" s="51"/>
    </row>
    <row r="966" spans="12:12" ht="15.75" customHeight="1" x14ac:dyDescent="0.25">
      <c r="L966" s="51"/>
    </row>
    <row r="967" spans="12:12" ht="15.75" customHeight="1" x14ac:dyDescent="0.25">
      <c r="L967" s="51"/>
    </row>
    <row r="968" spans="12:12" ht="15.75" customHeight="1" x14ac:dyDescent="0.25">
      <c r="L968" s="51"/>
    </row>
    <row r="969" spans="12:12" ht="15.75" customHeight="1" x14ac:dyDescent="0.25">
      <c r="L969" s="51"/>
    </row>
    <row r="970" spans="12:12" ht="15.75" customHeight="1" x14ac:dyDescent="0.25">
      <c r="L970" s="51"/>
    </row>
    <row r="971" spans="12:12" ht="15.75" customHeight="1" x14ac:dyDescent="0.25">
      <c r="L971" s="51"/>
    </row>
    <row r="972" spans="12:12" ht="15.75" customHeight="1" x14ac:dyDescent="0.25">
      <c r="L972" s="51"/>
    </row>
    <row r="973" spans="12:12" ht="15.75" customHeight="1" x14ac:dyDescent="0.25">
      <c r="L973" s="51"/>
    </row>
    <row r="974" spans="12:12" ht="15.75" customHeight="1" x14ac:dyDescent="0.25">
      <c r="L974" s="51"/>
    </row>
    <row r="975" spans="12:12" ht="15.75" customHeight="1" x14ac:dyDescent="0.25">
      <c r="L975" s="51"/>
    </row>
    <row r="976" spans="12:12" ht="15.75" customHeight="1" x14ac:dyDescent="0.25">
      <c r="L976" s="51"/>
    </row>
    <row r="977" spans="12:12" ht="15.75" customHeight="1" x14ac:dyDescent="0.25">
      <c r="L977" s="51"/>
    </row>
    <row r="978" spans="12:12" ht="15.75" customHeight="1" x14ac:dyDescent="0.25">
      <c r="L978" s="51"/>
    </row>
    <row r="979" spans="12:12" ht="15.75" customHeight="1" x14ac:dyDescent="0.25">
      <c r="L979" s="51"/>
    </row>
    <row r="980" spans="12:12" ht="15.75" customHeight="1" x14ac:dyDescent="0.25">
      <c r="L980" s="51"/>
    </row>
    <row r="981" spans="12:12" ht="15.75" customHeight="1" x14ac:dyDescent="0.25">
      <c r="L981" s="51"/>
    </row>
    <row r="982" spans="12:12" ht="15.75" customHeight="1" x14ac:dyDescent="0.25">
      <c r="L982" s="51"/>
    </row>
    <row r="983" spans="12:12" ht="15.75" customHeight="1" x14ac:dyDescent="0.25">
      <c r="L983" s="51"/>
    </row>
    <row r="984" spans="12:12" ht="15.75" customHeight="1" x14ac:dyDescent="0.25">
      <c r="L984" s="51"/>
    </row>
    <row r="985" spans="12:12" ht="15.75" customHeight="1" x14ac:dyDescent="0.25">
      <c r="L985" s="51"/>
    </row>
    <row r="986" spans="12:12" ht="15.75" customHeight="1" x14ac:dyDescent="0.25">
      <c r="L986" s="51"/>
    </row>
    <row r="987" spans="12:12" ht="15.75" customHeight="1" x14ac:dyDescent="0.25">
      <c r="L987" s="51"/>
    </row>
    <row r="988" spans="12:12" ht="15.75" customHeight="1" x14ac:dyDescent="0.25">
      <c r="L988" s="51"/>
    </row>
    <row r="989" spans="12:12" ht="15.75" customHeight="1" x14ac:dyDescent="0.25">
      <c r="L989" s="51"/>
    </row>
    <row r="990" spans="12:12" ht="15.75" customHeight="1" x14ac:dyDescent="0.25">
      <c r="L990" s="51"/>
    </row>
    <row r="991" spans="12:12" ht="15.75" customHeight="1" x14ac:dyDescent="0.25">
      <c r="L991" s="51"/>
    </row>
    <row r="992" spans="12:12" ht="15.75" customHeight="1" x14ac:dyDescent="0.25">
      <c r="L992" s="51"/>
    </row>
    <row r="993" spans="12:12" ht="15.75" customHeight="1" x14ac:dyDescent="0.25">
      <c r="L993" s="51"/>
    </row>
    <row r="994" spans="12:12" ht="15.75" customHeight="1" x14ac:dyDescent="0.25">
      <c r="L994" s="51"/>
    </row>
    <row r="995" spans="12:12" ht="15.75" customHeight="1" x14ac:dyDescent="0.25">
      <c r="L995" s="51"/>
    </row>
    <row r="996" spans="12:12" ht="15.75" customHeight="1" x14ac:dyDescent="0.25">
      <c r="L996" s="51"/>
    </row>
    <row r="997" spans="12:12" ht="15.75" customHeight="1" x14ac:dyDescent="0.25">
      <c r="L997" s="51"/>
    </row>
    <row r="998" spans="12:12" ht="15.75" customHeight="1" x14ac:dyDescent="0.25">
      <c r="L998" s="51"/>
    </row>
    <row r="999" spans="12:12" ht="15.75" customHeight="1" x14ac:dyDescent="0.25">
      <c r="L999" s="51"/>
    </row>
    <row r="1000" spans="12:12" ht="15.75" customHeight="1" x14ac:dyDescent="0.25">
      <c r="L1000" s="51"/>
    </row>
  </sheetData>
  <mergeCells count="5">
    <mergeCell ref="B2:K2"/>
    <mergeCell ref="B4:B8"/>
    <mergeCell ref="E10:I10"/>
    <mergeCell ref="D13:H13"/>
    <mergeCell ref="D26:H26"/>
  </mergeCells>
  <conditionalFormatting sqref="H15:H24">
    <cfRule type="cellIs" dxfId="7" priority="1" operator="equal">
      <formula>"Baja"</formula>
    </cfRule>
  </conditionalFormatting>
  <conditionalFormatting sqref="H15:H24">
    <cfRule type="cellIs" dxfId="6" priority="2" operator="equal">
      <formula>"Moderada"</formula>
    </cfRule>
  </conditionalFormatting>
  <conditionalFormatting sqref="H15:H24">
    <cfRule type="cellIs" dxfId="5" priority="3" operator="equal">
      <formula>"Alta"</formula>
    </cfRule>
  </conditionalFormatting>
  <conditionalFormatting sqref="H15:H24">
    <cfRule type="cellIs" dxfId="4" priority="4" operator="equal">
      <formula>"Extrema"</formula>
    </cfRule>
  </conditionalFormatting>
  <conditionalFormatting sqref="H28:H37">
    <cfRule type="cellIs" dxfId="3" priority="5" operator="equal">
      <formula>"Baja"</formula>
    </cfRule>
  </conditionalFormatting>
  <conditionalFormatting sqref="H28:H37">
    <cfRule type="cellIs" dxfId="2" priority="6" operator="equal">
      <formula>"Moderada"</formula>
    </cfRule>
  </conditionalFormatting>
  <conditionalFormatting sqref="H28:H37">
    <cfRule type="cellIs" dxfId="1" priority="7" operator="equal">
      <formula>"Alta"</formula>
    </cfRule>
  </conditionalFormatting>
  <conditionalFormatting sqref="H28:H37">
    <cfRule type="cellIs" dxfId="0" priority="8" operator="equal">
      <formula>"Extrema"</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Z1000"/>
  <sheetViews>
    <sheetView workbookViewId="0"/>
  </sheetViews>
  <sheetFormatPr baseColWidth="10" defaultColWidth="14.42578125" defaultRowHeight="15" customHeight="1" x14ac:dyDescent="0.25"/>
  <cols>
    <col min="1" max="1" width="2.140625" customWidth="1"/>
    <col min="2" max="4" width="20.7109375" customWidth="1"/>
    <col min="5" max="26" width="10.7109375" customWidth="1"/>
  </cols>
  <sheetData>
    <row r="2" spans="1:26" x14ac:dyDescent="0.25">
      <c r="A2" s="59"/>
      <c r="B2" s="59" t="s">
        <v>299</v>
      </c>
      <c r="C2" s="70" t="s">
        <v>300</v>
      </c>
      <c r="D2" s="59"/>
      <c r="E2" s="59"/>
      <c r="F2" s="59"/>
      <c r="G2" s="59"/>
      <c r="H2" s="59"/>
      <c r="I2" s="59"/>
      <c r="J2" s="59"/>
      <c r="K2" s="59"/>
      <c r="L2" s="59"/>
      <c r="M2" s="59"/>
      <c r="N2" s="59"/>
      <c r="O2" s="59"/>
      <c r="P2" s="59"/>
      <c r="Q2" s="59"/>
      <c r="R2" s="59"/>
      <c r="S2" s="59"/>
      <c r="T2" s="59"/>
      <c r="U2" s="59"/>
      <c r="V2" s="59"/>
      <c r="W2" s="59"/>
      <c r="X2" s="59"/>
      <c r="Y2" s="59"/>
      <c r="Z2" s="59"/>
    </row>
    <row r="3" spans="1:26" x14ac:dyDescent="0.25">
      <c r="B3" s="71" t="s">
        <v>301</v>
      </c>
      <c r="C3" s="60" t="s">
        <v>265</v>
      </c>
    </row>
    <row r="4" spans="1:26" x14ac:dyDescent="0.25">
      <c r="B4" s="71" t="s">
        <v>302</v>
      </c>
      <c r="C4" s="60" t="s">
        <v>265</v>
      </c>
    </row>
    <row r="5" spans="1:26" x14ac:dyDescent="0.25">
      <c r="B5" s="71" t="s">
        <v>303</v>
      </c>
      <c r="C5" s="60" t="s">
        <v>265</v>
      </c>
    </row>
    <row r="6" spans="1:26" x14ac:dyDescent="0.25">
      <c r="B6" s="71" t="s">
        <v>304</v>
      </c>
      <c r="C6" s="60" t="s">
        <v>265</v>
      </c>
    </row>
    <row r="7" spans="1:26" x14ac:dyDescent="0.25">
      <c r="B7" s="71" t="s">
        <v>305</v>
      </c>
      <c r="C7" s="58" t="s">
        <v>273</v>
      </c>
    </row>
    <row r="8" spans="1:26" x14ac:dyDescent="0.25">
      <c r="B8" s="71" t="s">
        <v>306</v>
      </c>
      <c r="C8" s="62" t="s">
        <v>274</v>
      </c>
    </row>
    <row r="9" spans="1:26" x14ac:dyDescent="0.25">
      <c r="B9" s="71" t="s">
        <v>307</v>
      </c>
      <c r="C9" s="62" t="s">
        <v>274</v>
      </c>
    </row>
    <row r="10" spans="1:26" x14ac:dyDescent="0.25">
      <c r="B10" s="71" t="s">
        <v>308</v>
      </c>
      <c r="C10" s="60" t="s">
        <v>265</v>
      </c>
    </row>
    <row r="11" spans="1:26" x14ac:dyDescent="0.25">
      <c r="B11" s="71" t="s">
        <v>309</v>
      </c>
      <c r="C11" s="60" t="s">
        <v>265</v>
      </c>
    </row>
    <row r="12" spans="1:26" x14ac:dyDescent="0.25">
      <c r="B12" s="71" t="s">
        <v>310</v>
      </c>
      <c r="C12" s="58" t="s">
        <v>273</v>
      </c>
    </row>
    <row r="13" spans="1:26" x14ac:dyDescent="0.25">
      <c r="B13" s="71" t="s">
        <v>311</v>
      </c>
      <c r="C13" s="62" t="s">
        <v>274</v>
      </c>
    </row>
    <row r="14" spans="1:26" x14ac:dyDescent="0.25">
      <c r="B14" s="71" t="s">
        <v>312</v>
      </c>
      <c r="C14" s="62" t="s">
        <v>274</v>
      </c>
    </row>
    <row r="15" spans="1:26" x14ac:dyDescent="0.25">
      <c r="B15" s="71" t="s">
        <v>313</v>
      </c>
      <c r="C15" s="62" t="s">
        <v>274</v>
      </c>
    </row>
    <row r="16" spans="1:26" x14ac:dyDescent="0.25">
      <c r="B16" s="71" t="s">
        <v>314</v>
      </c>
      <c r="C16" s="60" t="s">
        <v>265</v>
      </c>
    </row>
    <row r="17" spans="2:3" x14ac:dyDescent="0.25">
      <c r="B17" s="71" t="s">
        <v>315</v>
      </c>
      <c r="C17" s="58" t="s">
        <v>273</v>
      </c>
    </row>
    <row r="18" spans="2:3" x14ac:dyDescent="0.25">
      <c r="B18" s="71" t="s">
        <v>316</v>
      </c>
      <c r="C18" s="63" t="s">
        <v>259</v>
      </c>
    </row>
    <row r="19" spans="2:3" x14ac:dyDescent="0.25">
      <c r="B19" s="71" t="s">
        <v>317</v>
      </c>
      <c r="C19" s="62" t="s">
        <v>274</v>
      </c>
    </row>
    <row r="20" spans="2:3" x14ac:dyDescent="0.25">
      <c r="B20" s="71" t="s">
        <v>318</v>
      </c>
      <c r="C20" s="62" t="s">
        <v>274</v>
      </c>
    </row>
    <row r="21" spans="2:3" ht="15.75" customHeight="1" x14ac:dyDescent="0.25">
      <c r="B21" s="71" t="s">
        <v>319</v>
      </c>
      <c r="C21" s="60" t="s">
        <v>265</v>
      </c>
    </row>
    <row r="22" spans="2:3" ht="15.75" customHeight="1" x14ac:dyDescent="0.25">
      <c r="B22" s="71" t="s">
        <v>320</v>
      </c>
      <c r="C22" s="58" t="s">
        <v>273</v>
      </c>
    </row>
    <row r="23" spans="2:3" ht="15.75" customHeight="1" x14ac:dyDescent="0.25">
      <c r="B23" s="71" t="s">
        <v>321</v>
      </c>
      <c r="C23" s="63" t="s">
        <v>259</v>
      </c>
    </row>
    <row r="24" spans="2:3" ht="15.75" customHeight="1" x14ac:dyDescent="0.25">
      <c r="B24" s="71" t="s">
        <v>322</v>
      </c>
      <c r="C24" s="63" t="s">
        <v>259</v>
      </c>
    </row>
    <row r="25" spans="2:3" ht="15.75" customHeight="1" x14ac:dyDescent="0.25">
      <c r="B25" s="71" t="s">
        <v>323</v>
      </c>
      <c r="C25" s="62" t="s">
        <v>274</v>
      </c>
    </row>
    <row r="26" spans="2:3" ht="15.75" customHeight="1" x14ac:dyDescent="0.25">
      <c r="B26" s="71" t="s">
        <v>324</v>
      </c>
      <c r="C26" s="60" t="s">
        <v>265</v>
      </c>
    </row>
    <row r="27" spans="2:3" ht="15.75" customHeight="1" x14ac:dyDescent="0.25">
      <c r="B27" s="71" t="s">
        <v>325</v>
      </c>
      <c r="C27" s="58" t="s">
        <v>273</v>
      </c>
    </row>
    <row r="28" spans="2:3" ht="15.75" customHeight="1" x14ac:dyDescent="0.25"/>
    <row r="29" spans="2:3" ht="15.75" customHeight="1" x14ac:dyDescent="0.25"/>
    <row r="30" spans="2:3" ht="15.75" customHeight="1" x14ac:dyDescent="0.25"/>
    <row r="31" spans="2:3" ht="15.75" customHeight="1" x14ac:dyDescent="0.25"/>
    <row r="32" spans="2: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B2:D2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CONTROL DE ACTUALIZACION</vt:lpstr>
      <vt:lpstr>FORMATO</vt:lpstr>
      <vt:lpstr>MENUS</vt:lpstr>
      <vt:lpstr>TABLAS DE CRITERIOS</vt:lpstr>
      <vt:lpstr>MAPA NUEVO</vt:lpstr>
      <vt:lpstr>BD ID COLOR N</vt:lpstr>
      <vt:lpstr>IMPACTON</vt:lpstr>
      <vt:lpstr>PROBABILIDADN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ufps</dc:creator>
  <cp:lastModifiedBy>ufps</cp:lastModifiedBy>
  <dcterms:created xsi:type="dcterms:W3CDTF">2022-03-17T15:47:21Z</dcterms:created>
  <dcterms:modified xsi:type="dcterms:W3CDTF">2023-08-30T15:56:11Z</dcterms:modified>
</cp:coreProperties>
</file>