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0" windowWidth="20730" windowHeight="11760"/>
  </bookViews>
  <sheets>
    <sheet name="CONTROL MMTO H1" sheetId="5" r:id="rId1"/>
    <sheet name="CONTROL MMTO H2" sheetId="1" r:id="rId2"/>
    <sheet name="CONTROL MTTO H3" sheetId="3" r:id="rId3"/>
    <sheet name="menus" sheetId="6" r:id="rId4"/>
  </sheets>
  <definedNames>
    <definedName name="_xlnm._FilterDatabase" localSheetId="1" hidden="1">'CONTROL MMTO H2'!$B$13:$I$29</definedName>
    <definedName name="_xlnm.Print_Area" localSheetId="1">'CONTROL MMTO H2'!$B$7:$I$29</definedName>
    <definedName name="_xlnm.Print_Titles" localSheetId="1">'CONTROL MMTO H2'!$13:$13</definedName>
    <definedName name="valuevx">42.314159</definedName>
  </definedNames>
  <calcPr calcId="145621"/>
</workbook>
</file>

<file path=xl/calcChain.xml><?xml version="1.0" encoding="utf-8"?>
<calcChain xmlns="http://schemas.openxmlformats.org/spreadsheetml/2006/main">
  <c r="H31" i="1" l="1"/>
  <c r="L25" i="1"/>
  <c r="L24" i="1"/>
  <c r="L23" i="1"/>
  <c r="L22" i="1"/>
  <c r="L21" i="1"/>
  <c r="L20" i="1"/>
  <c r="L19" i="1"/>
  <c r="L18" i="1"/>
  <c r="L17" i="1"/>
  <c r="L16" i="1"/>
  <c r="L15" i="1"/>
  <c r="C10" i="3" s="1"/>
  <c r="L14" i="1"/>
  <c r="C9" i="3" s="1"/>
  <c r="D13" i="5" l="1"/>
  <c r="D12" i="5"/>
  <c r="AE37" i="5"/>
  <c r="AC37" i="5"/>
  <c r="AA37" i="5"/>
  <c r="Y37" i="5"/>
  <c r="W37" i="5"/>
  <c r="U37" i="5"/>
  <c r="S37" i="5"/>
  <c r="Q37" i="5"/>
  <c r="O37" i="5"/>
  <c r="M37" i="5"/>
  <c r="K37" i="5"/>
  <c r="I37" i="5"/>
  <c r="C20" i="3"/>
  <c r="C22" i="1"/>
  <c r="C23" i="1"/>
  <c r="C24" i="1"/>
  <c r="C25" i="1"/>
  <c r="C26" i="1"/>
  <c r="C27" i="1"/>
  <c r="C28" i="1"/>
  <c r="C29" i="1"/>
  <c r="AD37" i="5"/>
  <c r="AD38" i="5" s="1"/>
  <c r="AB37" i="5"/>
  <c r="AB38" i="5"/>
  <c r="Z37" i="5"/>
  <c r="X37" i="5"/>
  <c r="X38" i="5" s="1"/>
  <c r="V37" i="5"/>
  <c r="T37" i="5"/>
  <c r="T38" i="5"/>
  <c r="R37" i="5"/>
  <c r="R38" i="5" s="1"/>
  <c r="P37" i="5"/>
  <c r="N37" i="5"/>
  <c r="N38" i="5"/>
  <c r="L37" i="5"/>
  <c r="L38" i="5" s="1"/>
  <c r="J37" i="5"/>
  <c r="H37" i="5"/>
  <c r="V38" i="5"/>
  <c r="P38" i="5"/>
  <c r="Z38" i="5"/>
  <c r="J38" i="5" l="1"/>
  <c r="H38" i="5"/>
  <c r="C12" i="3"/>
  <c r="C16" i="3"/>
  <c r="C17" i="3"/>
  <c r="C19" i="3"/>
  <c r="C13" i="3"/>
  <c r="C11" i="3"/>
  <c r="C14" i="3"/>
  <c r="C18" i="3"/>
  <c r="C15" i="3"/>
</calcChain>
</file>

<file path=xl/sharedStrings.xml><?xml version="1.0" encoding="utf-8"?>
<sst xmlns="http://schemas.openxmlformats.org/spreadsheetml/2006/main" count="325" uniqueCount="246">
  <si>
    <t>Año</t>
  </si>
  <si>
    <t>Costo</t>
  </si>
  <si>
    <t>Notas</t>
  </si>
  <si>
    <t>Mes</t>
  </si>
  <si>
    <t>ITEM</t>
  </si>
  <si>
    <t>ENERO</t>
  </si>
  <si>
    <t>P</t>
  </si>
  <si>
    <t>E</t>
  </si>
  <si>
    <t>CODIGO DE ID.</t>
  </si>
  <si>
    <t>MARZO</t>
  </si>
  <si>
    <t>FEBRERO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</si>
  <si>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</si>
  <si>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</si>
  <si>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</si>
  <si>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</si>
  <si>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</si>
  <si>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</si>
  <si>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</si>
  <si>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</si>
  <si>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</si>
  <si>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MES</t>
  </si>
  <si>
    <t>COSTO MENSUAL</t>
  </si>
  <si>
    <t>AÑO</t>
  </si>
  <si>
    <t xml:space="preserve">GESTIÓN ADMINISTRATIVA Y FINANCIERA </t>
  </si>
  <si>
    <t>FECHA</t>
  </si>
  <si>
    <t>CONTROL DE MANTENIMIENTO</t>
  </si>
  <si>
    <t>CODIGO</t>
  </si>
  <si>
    <t xml:space="preserve">VERSIÓN </t>
  </si>
  <si>
    <t>PAGINA</t>
  </si>
  <si>
    <t>VERSION</t>
  </si>
  <si>
    <t>3  DE  3</t>
  </si>
  <si>
    <t>COSTO TOTAL</t>
  </si>
  <si>
    <t>Tiempo en horas</t>
  </si>
  <si>
    <t>Trabajo y/o servicio realizado</t>
  </si>
  <si>
    <t>P: PROGRAMADO</t>
  </si>
  <si>
    <t>E: EJECUTADO</t>
  </si>
  <si>
    <t>TRABAJOS PROGRAMADOS VRS. EJECUTADOS</t>
  </si>
  <si>
    <t>PORCENTAJE DE CUMPLIMIENTO DEL PROGRAMA</t>
  </si>
  <si>
    <t>CONVERSIONES UTILIZADAS</t>
  </si>
  <si>
    <r>
      <rPr>
        <b/>
        <sz val="11"/>
        <rFont val="Arial"/>
        <family val="2"/>
      </rPr>
      <t>Instrucciones para Ingresar los datos de la tabla.</t>
    </r>
    <r>
      <rPr>
        <sz val="11"/>
        <rFont val="Arial"/>
        <family val="2"/>
      </rPr>
      <t xml:space="preserve">
La columna Mes se completa automáticamente al igual que el costo total en celda G30</t>
    </r>
  </si>
  <si>
    <t>ELABORADO POR</t>
  </si>
  <si>
    <t>APROBADO POR</t>
  </si>
  <si>
    <t>Nombre</t>
  </si>
  <si>
    <t>Cargo</t>
  </si>
  <si>
    <t>Firma</t>
  </si>
  <si>
    <t>ENTRADA PRINCIPAL</t>
  </si>
  <si>
    <t>INSTALACIONES</t>
  </si>
  <si>
    <t>INSTALACION</t>
  </si>
  <si>
    <t>REGISTRO DE MANTENIMIENTO DE INSTALACIONES Y/O AREAS COMUNES</t>
  </si>
  <si>
    <t xml:space="preserve">Empleado </t>
  </si>
  <si>
    <t>Contratista</t>
  </si>
  <si>
    <t>META</t>
  </si>
  <si>
    <t>PROGRAMA DE MANTENIMIENTO PREVENTIVO DE EQUIPOS E INFRAESTRUCTURA</t>
  </si>
  <si>
    <t>UBICACIÓN</t>
  </si>
  <si>
    <t>TIPO DE MANTENIMIENTO</t>
  </si>
  <si>
    <t>UGAD - UNIDAD DE GESTIÓN Y ATENCIÓN DOCUMENTAL</t>
  </si>
  <si>
    <t>TORRE ADMINISTRATIVA BLOQUE A - UNIDAD DE CONTRATACIÓN</t>
  </si>
  <si>
    <t>TORRE ADMINISTRATIVA BLOQUE A - UNIDAD DE JURÍDICA</t>
  </si>
  <si>
    <t>TORRE ADMINISTRATIVA BLOQUE A - OFICINA CONTROL INTERNO Y DISCIPLINARIO</t>
  </si>
  <si>
    <t>TORRE ADMINISTRATIVA BLOQUE A - VICERRECTORÍA ASISTENTE DE ESTUDIOS</t>
  </si>
  <si>
    <t>TORRE ADMINISTRATIVA BLOQUE A - RECTORÍA</t>
  </si>
  <si>
    <t>TORRE ADMINISTRATIVA BLOQUE A - VICERRECTORÍA ADMINISTRATIVA</t>
  </si>
  <si>
    <t xml:space="preserve">TORRE ADMINISTRATIVA BLOQUE A - OFICINA DE PLANEACIÓN </t>
  </si>
  <si>
    <t>TORRE ADMINISTRATIVA BLOQUE A - SECRETARÍA GENERAL</t>
  </si>
  <si>
    <t>TORRE ADMINISTRATIVA BLOQUE A - CONCEJO ACADÉMICO</t>
  </si>
  <si>
    <t>TORRE ADMINISTRATIVA BLOQUE A - CONCEJO SUPERIOR</t>
  </si>
  <si>
    <t>TORRE ADMINISTRATIVA BLOQUE A - OFICINA QUEJAS Y RECLAMOS</t>
  </si>
  <si>
    <t>TORRE ADMINISTRATIVA BLOQUE A - OFICINA CONTROL INTERNO</t>
  </si>
  <si>
    <t>TORRE ADMINISTRATIVA BLOQUE A - OFICINA RELACIONES INTERINSTITUCIONALES E INTERNACIONALES</t>
  </si>
  <si>
    <t>TORRE ADMINISTRATIVA BLOQUE B - TESORERÍA</t>
  </si>
  <si>
    <t>TORRE ADMINISTRATIVA BLOQUE B - DIVISIÓN DE RECURSOS HUMANOS</t>
  </si>
  <si>
    <t>TORRE ADMINISTRATIVA BLOQUE B - SEGURIDAD Y SALUD EN EL TRABAJO</t>
  </si>
  <si>
    <t>TORRE ADMINISTRATIVA BLOQUE B - VICERRECTORÍA ACADÉMICA</t>
  </si>
  <si>
    <t>EDIFICIO CREAD - OFICINA DE CAPACITACIÓN DOCENTE</t>
  </si>
  <si>
    <t>EDIFICIO CREAD - ESTUDIO DE TELEVISIÓN</t>
  </si>
  <si>
    <t>EDIFICIO CREAD - EMISORA</t>
  </si>
  <si>
    <t>EDIFICIO CREAD - PLAN DE ESTUDIOS MAESTRÍA EN PRÁCTICA PEDAGÓGICA</t>
  </si>
  <si>
    <t>EDIFICIO CREAD - PLAN DE ESTUDIOS LICENCIATURA BIOLOGÍA Y QUÍMICA</t>
  </si>
  <si>
    <t>EDIFICIO CREAD - PLAN DE ESTUDIOS LICENCIATURA MATEMÁTICA E INFORMÁTICA</t>
  </si>
  <si>
    <t>EDIFICIO CREAD - PLAN DE ESTUDIOS TECNOLOGÍA OBRAS CIVILES</t>
  </si>
  <si>
    <t>EDIFICIO CREAD - UNIDAD DE REGISTRO Y CONTROL</t>
  </si>
  <si>
    <t>EDIFICIO CREAD - UNIDAD DE CAPACITACION Y EVALUACION</t>
  </si>
  <si>
    <t>EDIFICIO CREAD - PLAN DE ESTUDIOS TRABAJO SOCIAL</t>
  </si>
  <si>
    <t>EDIFICIO CREAD - DEPARTAMENTO ARTES Y HUMANIDADES</t>
  </si>
  <si>
    <t>EDIFICIO CREAD - DEPARTAMENTO ARQUITECTURA</t>
  </si>
  <si>
    <t>EDIFICIO CREAD - DEPARTAMENTO PEDAGOGÍA, ANDROLOGIA, COMUNICACIÓN Y MULTIMEDIA</t>
  </si>
  <si>
    <t>EDIFICIO CREAD - DIVISION EDUCACION A DISTACIA</t>
  </si>
  <si>
    <t>EDIFICIO CREAD - PLAN DE ESTUDIOS TECNOLOGÍA EN REGENCIA DE FARMACIA</t>
  </si>
  <si>
    <t>EDIFICIO CREAD - PLAN DE ESTUDIOS LICENCIATURAS</t>
  </si>
  <si>
    <t>EDIFICIO CREAD - PLAN DE ESTUDIOS TECNOLOGIAS EN CONVENIO</t>
  </si>
  <si>
    <t>EDIFICIO CREAD - DIVISIÓN SERVCIOS ACADÉMICOS</t>
  </si>
  <si>
    <t>EDIFICIO SEMIPESADOS - LABORATORIO METALOGRAFÍA</t>
  </si>
  <si>
    <t>EDIFICIO SEMIPESADOS - LABORATORIO RESISTENCIA DE MATERIALES 1</t>
  </si>
  <si>
    <t>EDIFICIO SEMIPESADOS - LABORATORIO RESISTENCIA DE MATERIALES 2</t>
  </si>
  <si>
    <t>EDIFICIO SEMIPESADOS - LABORATORIO HIDRAÚLICA</t>
  </si>
  <si>
    <t>EDIFICIO SEMIPESADOS - DIVISIÓN DE SERVICIOS GENERALES</t>
  </si>
  <si>
    <t>EDIFICIO SEMIPESADOS - PLAN DE ESTUDIO AGROPECUARIAS</t>
  </si>
  <si>
    <t>EDIFICIO SEMIPESADOS - FACULTAD DE CIENCIAS AGRARIAS Y DEL AMBIENTE</t>
  </si>
  <si>
    <t>EDIFICIO SEMIPESADOS - PLAN DE ESTUDIOS INGENIERIA AMBIENTAL</t>
  </si>
  <si>
    <t>EDIFICIO SEMIPESADOS - DEPARTAMENTO CIENCIAS DEL MEDIO AMBIENTE</t>
  </si>
  <si>
    <t>EDIFICIO SEMIPESADOS - PLAN DE ESTUDIOS INGENIERIA BIOTECNOLÓGICA</t>
  </si>
  <si>
    <t>EDIFICIO FUNDADORES - CELADURIA PEATONAL FUNDADORES</t>
  </si>
  <si>
    <t>EDIFICIO FUNDADORES - CELADURIA AUTOMÓVILES JUNTO AL COLICEO</t>
  </si>
  <si>
    <t>EDIFICIO FUNDADORES - PLAN DE ESTUDIOS INGENIERIA INDUSTRIAL</t>
  </si>
  <si>
    <t>EDIFICIO FUNDADORES - DIVISIÓN DE TEATRO Y DANZAS</t>
  </si>
  <si>
    <t>EDIFICIO FUNDADORES - FACULTAD DE INGENIERIAS</t>
  </si>
  <si>
    <t>EDIFICIO FUNDADORES - PLAN DE ESTUDIOS INGENIERIA CIVIL</t>
  </si>
  <si>
    <t>EDIFICIO FUNDADORES - PLAN DE ESTUDIOS INGENIERIA MECÁNICA</t>
  </si>
  <si>
    <t>EDIFICIO FUNDADORES - PLAN DE ESTUDIOS DERECHO</t>
  </si>
  <si>
    <t>EDIFICIO FUNDADORES - CONSULTORIO JURÍDICO</t>
  </si>
  <si>
    <t>EDIFICIO FUNDADORES - DEPARTAMENTO DE GEOTÉCNIA Y MINERÍA</t>
  </si>
  <si>
    <t>EDIFICIO FUNDADORES - PLAN DE ESTUDIOS INGENIERIA DE MINAS</t>
  </si>
  <si>
    <t>EDIFICIO FUNDADORES - FAPROEM</t>
  </si>
  <si>
    <t>EDIFICIO FUNDADORES - DEPARTAMENTO DE FLUIDOS Y TÉRMICAS</t>
  </si>
  <si>
    <t>EDIFICIO FUNDADORES - DEPARTAMENTO CONSTRUCCIONES CIVÍLES</t>
  </si>
  <si>
    <t>EDIFICIO FUNDADORES - DEPARTAMENTO DISEÑO MECÁNICO</t>
  </si>
  <si>
    <t>EDIFICIO FUNDADORES - FACULTAD DE CIENCIAS BÁSICAS</t>
  </si>
  <si>
    <t>EDIFICIO FUNDADORES - SALA DE PROFESORES MATEMÁTICAS Y ESTADÍSTICAS</t>
  </si>
  <si>
    <t>EDIFICIO FUNDADORES - DEPARTAMENTO MATEMÁTICAS</t>
  </si>
  <si>
    <t>EDIFICIO FUNDADORES - DEPARTAMENTO FÍSICA</t>
  </si>
  <si>
    <t>EDIFICIO FUNDADORES - DEPARTAMENTO BIOLOGÍA</t>
  </si>
  <si>
    <t>EDIFICIO FUNDADORES - DEPARTAMENTO QUÍMICA</t>
  </si>
  <si>
    <t>EDIFICIO FUNDADORES - ASOCIACIÓN DE PROFESORES</t>
  </si>
  <si>
    <t>EDIFICIO AULA SUR A - VICERRECTORÍA DE BIENESTAR UNIVERSITARIO</t>
  </si>
  <si>
    <t>EDIFICIO AULA SUR A - OFICINA DEL EGRESADO</t>
  </si>
  <si>
    <t>EDIFICIO AULA SUR A - UNIDAD DE DEPORTES</t>
  </si>
  <si>
    <t>EDIFICIO AULA SUR A - UNIDAD DE CULTURA</t>
  </si>
  <si>
    <t>EDIFICIO AULA SUR A - DIVISIÓN DE SERVICIOS ASISTENCIALES Y DE SALUD</t>
  </si>
  <si>
    <t>EDIFICIO AULA SUR A - ODONTOLOGIA</t>
  </si>
  <si>
    <t>EDIFICIO AULA SUR A - UNIDAD DE PROMOCIÓN Y ASISTENCIA SOCIAL</t>
  </si>
  <si>
    <t>EDIFICIO AULA SUR A - DEPARTAMENTO DE SISTEMAS E INFORMÁTICA</t>
  </si>
  <si>
    <t>EDIFICIO AULA SUR A - CENTRO DE SERVICIOS DE INFORMACIÓN</t>
  </si>
  <si>
    <t>EDIFICIO AULA SUR A - PLAN DE ESTUDIOS INGENIERIA DE SISTEMAS</t>
  </si>
  <si>
    <t>EDIFICIO AULA SUR A - OFICINA DE MANTENIMIENTO DE COMPUTADORES</t>
  </si>
  <si>
    <t>EDIFICIO AULA SUR A - LABORATORIO DE REDES 1</t>
  </si>
  <si>
    <t>EDIFICIO AULA SUR A - LABORATORIO DE REDES 2</t>
  </si>
  <si>
    <t>EDIFICIO AULA SUR A - CELADURÍA AULA SUR</t>
  </si>
  <si>
    <t>EDIFICIO AULA SUR B - OFICINA DE PRENSA Y COMUNICACIONES</t>
  </si>
  <si>
    <t>EDIFICIO AULA SUR B - CEAR</t>
  </si>
  <si>
    <t>EDIFICIO COMUNICACIÓN SOCIAL - PLAN DE ESTUDIOS COMUNICACIÓN SOCIAL</t>
  </si>
  <si>
    <t>DIVISION BIBLIOTECA - BIBLIOTECA EDUARDO COTE LAMUS</t>
  </si>
  <si>
    <t>DIVISION BIBLIOTECA - CIRCULACIÓN Y PRESTAMOS BIBLIOTECA</t>
  </si>
  <si>
    <t>DIVISION BIBLIOTECA - SALA VIRTUAL BIBLIOTECA</t>
  </si>
  <si>
    <t>DIVISION BIBLIOTECA - DEVOLUCIONES Y SALA DE RESERVA BIBLIOTECA</t>
  </si>
  <si>
    <t>DIVISION BIBLIOTECA - HEMEROTECA</t>
  </si>
  <si>
    <t>EDIFICIO POSTGRADOS - POSTGRADOS Y CURSOS PREUNIVERSITARIOS</t>
  </si>
  <si>
    <t>EDIFICIO POSTGRADOS - MAESTRÍA EN EDUCACIÓN MATEMÁTICA</t>
  </si>
  <si>
    <t>EDIFICIO POSTGRADOS - MAESTRÍA EN GERENCIA DE EMPRESAS</t>
  </si>
  <si>
    <t>EDIFICIO POSTGRADOS - ESPECIALIZACIÓN EDUCACIÓN OCUPACIONAL Y VOCACIONAL</t>
  </si>
  <si>
    <t>EDIFICIO POSTGRADOS - ESPECIALIZACIÓN EDUCACIÓN EMPRENDIMIENTO Y ECONOMÍA SOLIDARIA</t>
  </si>
  <si>
    <t>LABORATORIOS GENERALES - LABORATORIO DE CARBONES</t>
  </si>
  <si>
    <t>LABORATORIOS GENERALES - DEPARTAMENTO DE ELECTRICIDAD Y ELECTRÓNICA</t>
  </si>
  <si>
    <t>LABORATORIOS GENERALES - GRUPO DE INVESTIGACIÓN Y DESARROLLO TELECOMINICACIONES</t>
  </si>
  <si>
    <t>LABORATORIOS GENERALES - GRUPO DE INVESTIGACIÓN EN AUTOMATIZACIÓN Y CONTROL</t>
  </si>
  <si>
    <t>LABORATORIOS GENERALES - SALA DE JUNTA DEPARTAMENTO ELECTRÓNICA</t>
  </si>
  <si>
    <t>LABORATORIOS GENERALES - SALA DE PROFESORES DEPARTAMENTO ELECTRÓNICA</t>
  </si>
  <si>
    <t>LABORATORIOS GENERALES - PLAN DE ESTUDIOS INGENOERIA ELECTROMECÁNICA</t>
  </si>
  <si>
    <t>LABORATORIOS GENERALES - PLAN DE ESTUDIOS INGENOERIA ELECTRONICA</t>
  </si>
  <si>
    <t>LABORATORIOS GENERALES - LABORATORIO DE MECÁNICA</t>
  </si>
  <si>
    <t>LABORATORIOS GENERALES - LABORATORIO DE ELECTRICIDAD Y ELECTRÓNICA</t>
  </si>
  <si>
    <t>LABORATORIOS GENERALES - LABORATORIO DE TOPOGRAFÍA</t>
  </si>
  <si>
    <t>LABORATORIOS GENERALES - LABORATORIO CERÁMICO 1</t>
  </si>
  <si>
    <t>LABORATORIOS GENERALES - LABORATORIO CERÁMICO 2</t>
  </si>
  <si>
    <t>LABORATORIOS GENERALES - UNIDAD ALMACEN</t>
  </si>
  <si>
    <t>LABORATORIOS BASICOS - LABORATORIO DE BIOLOGÍA</t>
  </si>
  <si>
    <t>LABORATORIOS BASICOS - LABORATORIO DE MICROBIOLOGÍA</t>
  </si>
  <si>
    <t>LABORATORIOS BASICOS - LABORATORIO DE FÍSICA</t>
  </si>
  <si>
    <t>LABORATORIOS BASICOS - SALA DE PROFESORES LABORATORIO DE FÍSICA</t>
  </si>
  <si>
    <t>LABORATORIOS BASICOS - LABORATORIO DE QUIMICA</t>
  </si>
  <si>
    <t>LABORATORIOS BASICOS - CENTRO DE INVESTIGACION DE MATERIALES POLIMEROS</t>
  </si>
  <si>
    <t>LABORATORIOS BASICOS - CENTRO DE INVESTIGACION DE QUIMICA BÁSICA APLICADA</t>
  </si>
  <si>
    <t>LABORATORIOS BASICOS - LABORATORIO DE INVESTIGACIÓN PLANTAE</t>
  </si>
  <si>
    <t>EDIFICIO INVESTIGACION Y EXTENSION - VICERRECTORÍA DE INVESTIGACIÓN Y EXTENSIÓN</t>
  </si>
  <si>
    <t>EDIFICIO INVESTIGACION Y EXTENSION - FRIE</t>
  </si>
  <si>
    <t>CENTRO DE COMPUTO - DIVISIÓN DE SISTEMAS</t>
  </si>
  <si>
    <t>CENTRO DE COMPUTO - SOPORTE TÉCNICO</t>
  </si>
  <si>
    <t>LA CASONA - ASOCIACION DE JUBILADOS ASOJU</t>
  </si>
  <si>
    <t>LA CASONA - SINTRAUNICOL</t>
  </si>
  <si>
    <t>LA CASONA - VIGILANCIA CÁMARAS LA CASONA</t>
  </si>
  <si>
    <t>EDIFICIO TERREOS - LABORATORIO DE SUELOS 1</t>
  </si>
  <si>
    <t>EDIFICIO TERREOS - LABORATORIO DE SUELOS 2</t>
  </si>
  <si>
    <t>AULAS NORTE - CONCEJO SUPERIOR ESTUDIANTIL</t>
  </si>
  <si>
    <t>AULAS NORTE - FACULTAD CIENCIAS EMPRESARIALES</t>
  </si>
  <si>
    <t>AULAS NORTE - SALA DE PROFESORES CIENCIAS EMPRESARIALES</t>
  </si>
  <si>
    <t>AULAS NORTE - PLAN DE ESTUDIOS ADMINISTRACIÓN DE EMPRESAS</t>
  </si>
  <si>
    <t>AULAS NORTE - PLAN DE ESTUDIOS COMERCIO EXTERIOR</t>
  </si>
  <si>
    <t>AULAS NORTE - PLAN DE ESTUDIOS TECNOLOGÍA COMERCIAL Y FINANCIERA</t>
  </si>
  <si>
    <t>AULAS NORTE - DEPARTAMENTO CIENCIAS CONTABLES</t>
  </si>
  <si>
    <t>AULAS NORTE - PLAN DE ESTUDIOS CONTADURÍA PÚBLICA</t>
  </si>
  <si>
    <t>EDIFICIO ENFERMERIA - CELADURÍA BLOQUE A</t>
  </si>
  <si>
    <t>EDIFICIO ENFERMERIA - CELADURÍA BLOQUE C</t>
  </si>
  <si>
    <t>EDIFICIO ENFERMERIA - SALA DE PROFESORES ENFERMERÍA BOLQUE B</t>
  </si>
  <si>
    <t>EDIFICIO ENFERMERIA - BIBLIOTECA FACULTAD ENFERMERIA BOLQUE C</t>
  </si>
  <si>
    <t>EDIFICIO ENFERMERIA - OFICINA DE EGRESADOS ENFERMERIA BOLQUE A</t>
  </si>
  <si>
    <t>EDIFICIO ENFERMERIA - FACULTAD DE CIENCIAS DE LA SALUD</t>
  </si>
  <si>
    <t>EDIFICIO ENFERMERIA - DIRECCIÓN DE PROGRAMA DE ENFERMERÍA</t>
  </si>
  <si>
    <t>EDIFICIO ENFERMERIA - DEPARTAMENTO DE ATENCIÓN CLÍNICA Y REHABILITACIÓN</t>
  </si>
  <si>
    <t>EDIFICIO ENFERMERIA - DEPARTAMENTO DE PROMOCION, PROTECCION Y GESTION DE SALUD ENFERMERIA</t>
  </si>
  <si>
    <t>EDIFICIO ENFERMERIA - LABORATORIO SIMULACION CLINICA ENFERMERIA BLOQUE B</t>
  </si>
  <si>
    <t>EDIFICIO ENFERMERIA - OFICINA DE POSTGRADO UNIVERSIDAD JORGE TADEO LOZANO</t>
  </si>
  <si>
    <t>EDIFICIO ENFERMERIA - EVALUACION CUIDADO ENFERMERIA PACIENTE CRITICO</t>
  </si>
  <si>
    <t>EDIFICIO ENFERMERIA - OFICINA GRUPOS DE INVESTIGACION DE CUIDADO DE ENFERMERIA</t>
  </si>
  <si>
    <t>EDIFICIO ENFERMERIA - OFICINA GRUPO DE INVESTIGACIÓN EN SALUD PUBLLICA ENFERMERIA</t>
  </si>
  <si>
    <t>EDIFICIO ENFERMERIA - SALA DE INFORMÁTICA BLOQUE B</t>
  </si>
  <si>
    <t>EDIFICIO ENFERMERIA - OFICINA PALDEX OPS BLOQUE A</t>
  </si>
  <si>
    <t>LABORATORIO EMPRESARIAL - LABORATORIO DE EMPRESARIALES</t>
  </si>
  <si>
    <t>LABORATORIO EMPRESARIAL - GRUPO INNOVA</t>
  </si>
  <si>
    <t>SEDE LOS PATIOS - LABORATORIOS SEDE LOS PATIOS</t>
  </si>
  <si>
    <t>SEDE LOS PATIOS - LABORATORIOS DE LIMNOLOGIA</t>
  </si>
  <si>
    <t>SERVICIOS BÁSICOS Y ESPECIALIZADOS</t>
  </si>
  <si>
    <t>AIRES ACONDICIONADOS</t>
  </si>
  <si>
    <t>MOTOBOMBAS</t>
  </si>
  <si>
    <t>TRANSFORMADORES</t>
  </si>
  <si>
    <t>EXTINTORES</t>
  </si>
  <si>
    <t>EQUIPOS DE TRANSPORTE</t>
  </si>
  <si>
    <t>FILTROS DE AGUA</t>
  </si>
  <si>
    <t>POZOS DE AGUA SUBTERRANEA</t>
  </si>
  <si>
    <t>PLANTA ELECTRICA CENTRO DE COMPUTO</t>
  </si>
  <si>
    <t>LAVADO DE TANQUES</t>
  </si>
  <si>
    <t>FUMIGACION</t>
  </si>
  <si>
    <t>PODA DE ARBOLES</t>
  </si>
  <si>
    <t>EQUIPOS DE ADECUACION DE JARDINERIA</t>
  </si>
  <si>
    <t>VENTILADORES</t>
  </si>
  <si>
    <t>SILLAS DE ESCRITORIO</t>
  </si>
  <si>
    <t>ILUMINACION</t>
  </si>
  <si>
    <t>LIMPIEZA DE PLACAS</t>
  </si>
  <si>
    <t>EQUIPOS</t>
  </si>
  <si>
    <t>EQUIPO O INFRAESTRUCTURA</t>
  </si>
  <si>
    <t>PROGRAMACIÓN DE LOS SERVICIO A REALIZAR</t>
  </si>
  <si>
    <t>BASICOS</t>
  </si>
  <si>
    <t>ESPECIALIZADOS</t>
  </si>
  <si>
    <t>ESTADISTICA SERVICIOS REALZADOS</t>
  </si>
  <si>
    <t>BAS</t>
  </si>
  <si>
    <t>BAS: BASICO</t>
  </si>
  <si>
    <t>ESP: ESPECIALIZADO</t>
  </si>
  <si>
    <t>ESP</t>
  </si>
  <si>
    <t>ELABORÓ</t>
  </si>
  <si>
    <t>REVISÓ</t>
  </si>
  <si>
    <t>APROBÓ</t>
  </si>
  <si>
    <t>Jefe División de Servicios Generales</t>
  </si>
  <si>
    <t>Equipo Operativo de Calidad</t>
  </si>
  <si>
    <t>Líder de Calidad</t>
  </si>
  <si>
    <t>FO-GF-74</t>
  </si>
  <si>
    <t>1  de  3</t>
  </si>
  <si>
    <t>2  de  3</t>
  </si>
  <si>
    <t>Fecha de Servicio
(DD/MM/AA)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</si>
</sst>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&quot;$&quot;* #,##0_);_(&quot;$&quot;* \(#,##0\);_(&quot;$&quot;* &quot;-&quot;_);_(@_)"/>
    <numFmt numFmtId="166" formatCode="&quot;$&quot;\ #,##0.00"/>
    <numFmt numFmtId="167" formatCode="_(&quot;$&quot;* #,##0.00_);_(&quot;$&quot;* \(#,##0.00\);_(&quot;$&quot;* &quot;-&quot;_);_(@_)"/>
    <numFmt numFmtId="168" formatCode="&quot;$&quot;#,##0"/>
  </numFmts>
  <fonts count="18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59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color theme="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Arial"/>
      <family val="2"/>
    </font>
    <font>
      <b/>
      <sz val="12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3" fillId="0" borderId="0"/>
    <xf numFmtId="0" fontId="5" fillId="0" borderId="1" applyNumberFormat="0" applyFill="0" applyAlignment="0" applyProtection="0"/>
  </cellStyleXfs>
  <cellXfs count="202">
    <xf numFmtId="0" fontId="0" fillId="0" borderId="0" xfId="0"/>
    <xf numFmtId="0" fontId="3" fillId="0" borderId="0" xfId="0" applyFont="1"/>
    <xf numFmtId="14" fontId="3" fillId="0" borderId="4" xfId="0" applyNumberFormat="1" applyFont="1" applyBorder="1" applyAlignment="1" applyProtection="1">
      <alignment horizontal="center" vertical="center"/>
      <protection locked="0"/>
    </xf>
    <xf numFmtId="2" fontId="3" fillId="0" borderId="4" xfId="1" applyNumberFormat="1" applyFont="1" applyBorder="1" applyAlignment="1" applyProtection="1">
      <alignment horizontal="center" vertical="center"/>
      <protection locked="0"/>
    </xf>
    <xf numFmtId="0" fontId="3" fillId="0" borderId="4" xfId="0" applyNumberFormat="1" applyFont="1" applyBorder="1" applyAlignment="1" applyProtection="1">
      <alignment horizontal="left" vertical="center" wrapText="1"/>
      <protection locked="0"/>
    </xf>
    <xf numFmtId="2" fontId="3" fillId="0" borderId="4" xfId="0" applyNumberFormat="1" applyFont="1" applyBorder="1" applyAlignment="1" applyProtection="1">
      <alignment horizontal="center" vertical="center"/>
      <protection locked="0"/>
    </xf>
    <xf numFmtId="14" fontId="3" fillId="0" borderId="5" xfId="0" applyNumberFormat="1" applyFont="1" applyBorder="1" applyAlignment="1" applyProtection="1">
      <alignment horizontal="center" vertical="center"/>
      <protection locked="0"/>
    </xf>
    <xf numFmtId="2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5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NumberFormat="1" applyFont="1" applyBorder="1" applyAlignment="1" applyProtection="1">
      <alignment horizontal="left" vertical="center" wrapText="1" indent="1"/>
      <protection locked="0"/>
    </xf>
    <xf numFmtId="0" fontId="3" fillId="0" borderId="5" xfId="0" applyNumberFormat="1" applyFont="1" applyBorder="1" applyAlignment="1" applyProtection="1">
      <alignment horizontal="left" vertical="center" wrapText="1" indent="1"/>
      <protection locked="0"/>
    </xf>
    <xf numFmtId="14" fontId="3" fillId="5" borderId="4" xfId="0" applyNumberFormat="1" applyFont="1" applyFill="1" applyBorder="1" applyAlignment="1" applyProtection="1">
      <alignment horizontal="left" vertical="center" indent="1"/>
      <protection locked="0"/>
    </xf>
    <xf numFmtId="14" fontId="3" fillId="5" borderId="5" xfId="0" applyNumberFormat="1" applyFont="1" applyFill="1" applyBorder="1" applyAlignment="1" applyProtection="1">
      <alignment horizontal="left" vertical="center" indent="1"/>
      <protection locked="0"/>
    </xf>
    <xf numFmtId="0" fontId="6" fillId="6" borderId="0" xfId="0" applyFont="1" applyFill="1" applyAlignment="1">
      <alignment horizontal="center" vertical="center"/>
    </xf>
    <xf numFmtId="0" fontId="3" fillId="0" borderId="0" xfId="0" applyNumberFormat="1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7" fillId="0" borderId="10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0" fontId="8" fillId="8" borderId="2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6" fillId="7" borderId="2" xfId="0" applyFont="1" applyFill="1" applyBorder="1" applyAlignment="1" applyProtection="1">
      <alignment horizontal="center" vertical="center"/>
    </xf>
    <xf numFmtId="0" fontId="6" fillId="7" borderId="2" xfId="0" applyFont="1" applyFill="1" applyBorder="1" applyAlignment="1" applyProtection="1">
      <alignment horizontal="center" vertical="center" wrapText="1"/>
    </xf>
    <xf numFmtId="0" fontId="12" fillId="7" borderId="2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6" borderId="2" xfId="0" applyFont="1" applyFill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left" vertical="center"/>
    </xf>
    <xf numFmtId="0" fontId="6" fillId="0" borderId="18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left" vertical="center"/>
    </xf>
    <xf numFmtId="0" fontId="6" fillId="0" borderId="14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166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14" fontId="3" fillId="0" borderId="4" xfId="0" applyNumberFormat="1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vertical="center"/>
    </xf>
    <xf numFmtId="0" fontId="9" fillId="0" borderId="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right" vertical="center" indent="1"/>
    </xf>
    <xf numFmtId="0" fontId="13" fillId="4" borderId="2" xfId="0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vertical="center"/>
    </xf>
    <xf numFmtId="14" fontId="9" fillId="0" borderId="2" xfId="0" applyNumberFormat="1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167" fontId="3" fillId="0" borderId="2" xfId="2" applyNumberFormat="1" applyFont="1" applyBorder="1" applyAlignment="1" applyProtection="1">
      <alignment vertical="center"/>
    </xf>
    <xf numFmtId="166" fontId="10" fillId="0" borderId="2" xfId="0" applyNumberFormat="1" applyFont="1" applyBorder="1" applyAlignment="1" applyProtection="1">
      <alignment vertical="center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168" fontId="9" fillId="0" borderId="7" xfId="2" applyNumberFormat="1" applyFont="1" applyFill="1" applyBorder="1" applyAlignment="1" applyProtection="1">
      <alignment vertical="center" wrapText="1"/>
      <protection locked="0"/>
    </xf>
    <xf numFmtId="168" fontId="3" fillId="0" borderId="4" xfId="2" applyNumberFormat="1" applyFont="1" applyBorder="1" applyAlignment="1" applyProtection="1">
      <alignment vertical="center"/>
      <protection locked="0"/>
    </xf>
    <xf numFmtId="168" fontId="3" fillId="0" borderId="5" xfId="2" applyNumberFormat="1" applyFont="1" applyBorder="1" applyAlignment="1" applyProtection="1">
      <alignment vertical="center"/>
      <protection locked="0"/>
    </xf>
    <xf numFmtId="0" fontId="0" fillId="0" borderId="0" xfId="0" applyAlignment="1" applyProtection="1">
      <alignment wrapText="1"/>
      <protection locked="0"/>
    </xf>
    <xf numFmtId="0" fontId="15" fillId="0" borderId="0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8" fillId="0" borderId="2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14" fontId="7" fillId="0" borderId="2" xfId="0" applyNumberFormat="1" applyFont="1" applyBorder="1" applyAlignment="1" applyProtection="1">
      <alignment horizontal="center" vertical="center" wrapText="1"/>
    </xf>
    <xf numFmtId="0" fontId="16" fillId="4" borderId="2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vertical="center" wrapText="1"/>
    </xf>
    <xf numFmtId="167" fontId="7" fillId="0" borderId="2" xfId="2" applyNumberFormat="1" applyFont="1" applyBorder="1" applyAlignment="1" applyProtection="1">
      <alignment vertical="center" wrapText="1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6" fillId="9" borderId="22" xfId="0" applyFont="1" applyFill="1" applyBorder="1" applyAlignment="1" applyProtection="1">
      <alignment horizontal="center" vertical="center"/>
    </xf>
    <xf numFmtId="0" fontId="6" fillId="9" borderId="23" xfId="0" applyFont="1" applyFill="1" applyBorder="1" applyAlignment="1" applyProtection="1">
      <alignment horizontal="center" vertical="center"/>
    </xf>
    <xf numFmtId="0" fontId="6" fillId="9" borderId="24" xfId="0" applyFont="1" applyFill="1" applyBorder="1" applyAlignment="1" applyProtection="1">
      <alignment horizontal="center" vertical="center"/>
    </xf>
    <xf numFmtId="0" fontId="6" fillId="8" borderId="22" xfId="0" applyFont="1" applyFill="1" applyBorder="1" applyAlignment="1" applyProtection="1">
      <alignment horizontal="center" vertical="center" wrapText="1"/>
    </xf>
    <xf numFmtId="0" fontId="6" fillId="8" borderId="23" xfId="0" applyFont="1" applyFill="1" applyBorder="1" applyAlignment="1" applyProtection="1">
      <alignment horizontal="center" vertical="center" wrapText="1"/>
    </xf>
    <xf numFmtId="0" fontId="6" fillId="8" borderId="24" xfId="0" applyFont="1" applyFill="1" applyBorder="1" applyAlignment="1" applyProtection="1">
      <alignment horizontal="center" vertical="center" wrapText="1"/>
    </xf>
    <xf numFmtId="0" fontId="8" fillId="8" borderId="22" xfId="0" applyFont="1" applyFill="1" applyBorder="1" applyAlignment="1" applyProtection="1">
      <alignment horizontal="center" vertical="center"/>
    </xf>
    <xf numFmtId="0" fontId="8" fillId="8" borderId="24" xfId="0" applyFont="1" applyFill="1" applyBorder="1" applyAlignment="1" applyProtection="1">
      <alignment horizontal="center" vertical="center"/>
    </xf>
    <xf numFmtId="0" fontId="6" fillId="8" borderId="22" xfId="0" applyFont="1" applyFill="1" applyBorder="1" applyAlignment="1" applyProtection="1">
      <alignment horizontal="center" vertical="center"/>
    </xf>
    <xf numFmtId="0" fontId="6" fillId="8" borderId="23" xfId="0" applyFont="1" applyFill="1" applyBorder="1" applyAlignment="1" applyProtection="1">
      <alignment horizontal="center" vertical="center"/>
    </xf>
    <xf numFmtId="0" fontId="6" fillId="8" borderId="24" xfId="0" applyFont="1" applyFill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vertical="center"/>
    </xf>
    <xf numFmtId="0" fontId="6" fillId="0" borderId="25" xfId="0" applyFont="1" applyBorder="1" applyAlignment="1" applyProtection="1">
      <alignment vertical="center"/>
    </xf>
    <xf numFmtId="0" fontId="6" fillId="0" borderId="26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vertical="center"/>
    </xf>
    <xf numFmtId="0" fontId="6" fillId="0" borderId="27" xfId="0" applyFont="1" applyBorder="1" applyAlignment="1" applyProtection="1">
      <alignment vertical="center"/>
    </xf>
    <xf numFmtId="0" fontId="6" fillId="0" borderId="28" xfId="0" applyFont="1" applyBorder="1" applyAlignment="1" applyProtection="1">
      <alignment vertical="center"/>
    </xf>
    <xf numFmtId="0" fontId="6" fillId="6" borderId="22" xfId="0" applyFont="1" applyFill="1" applyBorder="1" applyAlignment="1" applyProtection="1">
      <alignment vertical="center"/>
    </xf>
    <xf numFmtId="0" fontId="6" fillId="6" borderId="23" xfId="0" applyFont="1" applyFill="1" applyBorder="1" applyAlignment="1" applyProtection="1">
      <alignment vertical="center"/>
    </xf>
    <xf numFmtId="0" fontId="6" fillId="6" borderId="24" xfId="0" applyFont="1" applyFill="1" applyBorder="1" applyAlignment="1" applyProtection="1">
      <alignment vertical="center"/>
    </xf>
    <xf numFmtId="0" fontId="6" fillId="10" borderId="22" xfId="0" applyFont="1" applyFill="1" applyBorder="1" applyAlignment="1" applyProtection="1">
      <alignment vertical="center"/>
    </xf>
    <xf numFmtId="0" fontId="6" fillId="10" borderId="23" xfId="0" applyFont="1" applyFill="1" applyBorder="1" applyAlignment="1" applyProtection="1">
      <alignment vertical="center"/>
    </xf>
    <xf numFmtId="0" fontId="6" fillId="10" borderId="24" xfId="0" applyFont="1" applyFill="1" applyBorder="1" applyAlignment="1" applyProtection="1">
      <alignment vertical="center"/>
    </xf>
    <xf numFmtId="9" fontId="0" fillId="6" borderId="22" xfId="0" applyNumberFormat="1" applyFill="1" applyBorder="1" applyAlignment="1" applyProtection="1">
      <alignment horizontal="center" vertical="center"/>
    </xf>
    <xf numFmtId="9" fontId="0" fillId="6" borderId="24" xfId="0" applyNumberFormat="1" applyFill="1" applyBorder="1" applyAlignment="1" applyProtection="1">
      <alignment horizontal="center" vertical="center"/>
    </xf>
    <xf numFmtId="9" fontId="0" fillId="10" borderId="2" xfId="0" applyNumberForma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 vertical="center"/>
    </xf>
    <xf numFmtId="0" fontId="10" fillId="0" borderId="22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12" fillId="8" borderId="6" xfId="0" applyFont="1" applyFill="1" applyBorder="1" applyAlignment="1" applyProtection="1">
      <alignment horizontal="center" vertical="center"/>
    </xf>
    <xf numFmtId="0" fontId="13" fillId="4" borderId="22" xfId="0" applyFont="1" applyFill="1" applyBorder="1" applyAlignment="1" applyProtection="1">
      <alignment horizontal="center" vertical="center"/>
    </xf>
    <xf numFmtId="0" fontId="13" fillId="4" borderId="23" xfId="0" applyFont="1" applyFill="1" applyBorder="1" applyAlignment="1" applyProtection="1">
      <alignment horizontal="center" vertical="center"/>
    </xf>
    <xf numFmtId="0" fontId="13" fillId="4" borderId="24" xfId="0" applyFont="1" applyFill="1" applyBorder="1" applyAlignment="1" applyProtection="1">
      <alignment horizontal="center" vertical="center"/>
    </xf>
    <xf numFmtId="0" fontId="10" fillId="6" borderId="0" xfId="0" applyFont="1" applyFill="1" applyBorder="1" applyAlignment="1" applyProtection="1">
      <alignment horizontal="center" vertical="center"/>
    </xf>
    <xf numFmtId="14" fontId="7" fillId="0" borderId="2" xfId="0" applyNumberFormat="1" applyFont="1" applyBorder="1" applyAlignment="1" applyProtection="1">
      <alignment horizontal="center" vertical="center"/>
    </xf>
    <xf numFmtId="0" fontId="10" fillId="0" borderId="23" xfId="0" applyFont="1" applyFill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center" vertical="center"/>
    </xf>
    <xf numFmtId="0" fontId="10" fillId="0" borderId="22" xfId="0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0" fontId="8" fillId="0" borderId="23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/>
    </xf>
    <xf numFmtId="0" fontId="9" fillId="0" borderId="23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6" fillId="7" borderId="22" xfId="0" applyFont="1" applyFill="1" applyBorder="1" applyAlignment="1" applyProtection="1">
      <alignment horizontal="center" vertical="center" wrapText="1"/>
    </xf>
    <xf numFmtId="0" fontId="6" fillId="7" borderId="24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2" xfId="0" applyFont="1" applyBorder="1" applyAlignment="1" applyProtection="1">
      <alignment horizontal="left" vertical="center" wrapText="1"/>
      <protection locked="0"/>
    </xf>
    <xf numFmtId="0" fontId="0" fillId="0" borderId="31" xfId="0" applyBorder="1" applyAlignment="1" applyProtection="1">
      <alignment horizontal="left" vertical="center" wrapText="1"/>
      <protection locked="0"/>
    </xf>
    <xf numFmtId="0" fontId="0" fillId="0" borderId="32" xfId="0" applyBorder="1" applyAlignment="1" applyProtection="1">
      <alignment horizontal="left" vertical="center" wrapText="1"/>
      <protection locked="0"/>
    </xf>
    <xf numFmtId="0" fontId="0" fillId="0" borderId="33" xfId="0" applyBorder="1" applyAlignment="1" applyProtection="1">
      <alignment horizontal="left" vertical="center" wrapText="1"/>
      <protection locked="0"/>
    </xf>
    <xf numFmtId="0" fontId="0" fillId="0" borderId="34" xfId="0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center" vertical="center"/>
    </xf>
    <xf numFmtId="0" fontId="17" fillId="4" borderId="2" xfId="0" applyFont="1" applyFill="1" applyBorder="1" applyAlignment="1" applyProtection="1">
      <alignment horizontal="center" vertical="center"/>
    </xf>
    <xf numFmtId="0" fontId="10" fillId="6" borderId="22" xfId="0" applyFont="1" applyFill="1" applyBorder="1" applyAlignment="1" applyProtection="1">
      <alignment horizontal="right" vertical="center" indent="1"/>
    </xf>
    <xf numFmtId="0" fontId="10" fillId="6" borderId="23" xfId="0" applyFont="1" applyFill="1" applyBorder="1" applyAlignment="1" applyProtection="1">
      <alignment horizontal="right" vertical="center" indent="1"/>
    </xf>
    <xf numFmtId="0" fontId="10" fillId="6" borderId="24" xfId="0" applyFont="1" applyFill="1" applyBorder="1" applyAlignment="1" applyProtection="1">
      <alignment horizontal="right" vertical="center" indent="1"/>
    </xf>
    <xf numFmtId="0" fontId="9" fillId="6" borderId="22" xfId="0" applyFont="1" applyFill="1" applyBorder="1" applyAlignment="1" applyProtection="1">
      <alignment horizontal="center" vertical="center" wrapText="1"/>
    </xf>
    <xf numFmtId="0" fontId="9" fillId="6" borderId="23" xfId="0" applyFont="1" applyFill="1" applyBorder="1" applyAlignment="1" applyProtection="1">
      <alignment horizontal="center" vertical="center" wrapText="1"/>
    </xf>
    <xf numFmtId="0" fontId="9" fillId="6" borderId="24" xfId="0" applyFont="1" applyFill="1" applyBorder="1" applyAlignment="1" applyProtection="1">
      <alignment horizontal="center" vertical="center" wrapText="1"/>
    </xf>
    <xf numFmtId="1" fontId="10" fillId="3" borderId="35" xfId="0" applyNumberFormat="1" applyFont="1" applyFill="1" applyBorder="1" applyAlignment="1" applyProtection="1">
      <alignment horizontal="center" vertical="center"/>
      <protection locked="0"/>
    </xf>
    <xf numFmtId="2" fontId="10" fillId="3" borderId="35" xfId="0" applyNumberFormat="1" applyFont="1" applyFill="1" applyBorder="1" applyAlignment="1" applyProtection="1">
      <alignment horizontal="center" vertical="center"/>
      <protection locked="0"/>
    </xf>
    <xf numFmtId="2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11" fillId="6" borderId="0" xfId="0" applyFont="1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 wrapText="1"/>
    </xf>
    <xf numFmtId="0" fontId="17" fillId="4" borderId="2" xfId="0" applyFont="1" applyFill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wrapText="1"/>
    </xf>
    <xf numFmtId="0" fontId="15" fillId="0" borderId="7" xfId="0" applyFont="1" applyBorder="1" applyAlignment="1" applyProtection="1">
      <alignment horizontal="center" wrapText="1"/>
    </xf>
    <xf numFmtId="0" fontId="15" fillId="0" borderId="8" xfId="0" applyFont="1" applyBorder="1" applyAlignment="1" applyProtection="1">
      <alignment horizontal="center" wrapText="1"/>
    </xf>
  </cellXfs>
  <cellStyles count="6">
    <cellStyle name="Millares" xfId="1" builtinId="3"/>
    <cellStyle name="Moneda [0]" xfId="2" builtinId="7"/>
    <cellStyle name="Neutral" xfId="3" builtinId="28" customBuiltin="1"/>
    <cellStyle name="Normal" xfId="0" builtinId="0"/>
    <cellStyle name="Normal 2" xfId="4"/>
    <cellStyle name="Total" xfId="5" builtinId="25" customBuiltin="1"/>
  </cellStyles>
  <dxfs count="3">
    <dxf>
      <font>
        <b/>
        <i val="0"/>
      </font>
      <fill>
        <patternFill>
          <bgColor rgb="FF66FF66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_trad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PROGRAMA DE MANTENIMIENTO PREVENTIVO DE INSTALACIONES Y/O AREAS COMUNES</a:t>
            </a:r>
          </a:p>
          <a:p>
            <a:pPr>
              <a:defRPr sz="900"/>
            </a:pPr>
            <a:r>
              <a:rPr lang="en-US" sz="900"/>
              <a:t>CUMPLIMIENTO METAS - I SEMESTRE 2020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CUMPLIMIENTO PROGRAMA</c:v>
          </c:tx>
          <c:spPr>
            <a:solidFill>
              <a:schemeClr val="accent5"/>
            </a:solidFill>
          </c:spPr>
          <c:invertIfNegative val="0"/>
          <c:dLbls>
            <c:dLbl>
              <c:idx val="0"/>
              <c:layout>
                <c:manualLayout>
                  <c:x val="-9.6881622767181399E-3"/>
                  <c:y val="-5.2083333333333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0587344838026038E-2"/>
                  <c:y val="-1.56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5743263699666925E-2"/>
                  <c:y val="-2.0833333333333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8165304268846504E-2"/>
                  <c:y val="2.60416666666666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5743263699666971E-2"/>
                  <c:y val="-1.56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1.0899182561307902E-2"/>
                  <c:y val="-1.56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>
                    <a:solidFill>
                      <a:sysClr val="windowText" lastClr="000000"/>
                    </a:solidFill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'CONTROL MMTO H1'!$H$15:$S$15</c:f>
              <c:strCache>
                <c:ptCount val="11"/>
                <c:pt idx="0">
                  <c:v>ENERO</c:v>
                </c:pt>
                <c:pt idx="2">
                  <c:v>FEBRERO</c:v>
                </c:pt>
                <c:pt idx="4">
                  <c:v>MARZO</c:v>
                </c:pt>
                <c:pt idx="6">
                  <c:v>ABRIL</c:v>
                </c:pt>
                <c:pt idx="8">
                  <c:v>MAYO</c:v>
                </c:pt>
                <c:pt idx="10">
                  <c:v>JUNIO</c:v>
                </c:pt>
              </c:strCache>
            </c:strRef>
          </c:cat>
          <c:val>
            <c:numRef>
              <c:f>'CONTROL MMTO H1'!$H$38:$S$38</c:f>
              <c:numCache>
                <c:formatCode>0%</c:formatCode>
                <c:ptCount val="12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v>META MENSUAL</c:v>
          </c:tx>
          <c:spPr>
            <a:solidFill>
              <a:schemeClr val="accent6"/>
            </a:solidFill>
          </c:spPr>
          <c:invertIfNegative val="0"/>
          <c:dLbls>
            <c:dLbl>
              <c:idx val="0"/>
              <c:layout>
                <c:manualLayout>
                  <c:x val="4.6280983704304231E-2"/>
                  <c:y val="2.75319567354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6280983704304252E-2"/>
                  <c:y val="2.359882005899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7131637555517227E-2"/>
                  <c:y val="2.8699509906394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0764703452904979E-2"/>
                  <c:y val="3.13037418995191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4.9553797175107321E-2"/>
                  <c:y val="3.1249854830093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5.3743206656132116E-2"/>
                  <c:y val="3.13037418995191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3.6330608537693009E-2"/>
                  <c:y val="2.343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3.511958825310333E-2"/>
                  <c:y val="2.343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3.511958825310324E-2"/>
                  <c:y val="2.8645833333333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3.269754768392362E-2"/>
                  <c:y val="2.8645833333333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3.3908567968513471E-2"/>
                  <c:y val="2.6041666666666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3.511958825310324E-2"/>
                  <c:y val="2.6041666666666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'CONTROL MMTO H1'!$H$15:$S$15</c:f>
              <c:strCache>
                <c:ptCount val="11"/>
                <c:pt idx="0">
                  <c:v>ENERO</c:v>
                </c:pt>
                <c:pt idx="2">
                  <c:v>FEBRERO</c:v>
                </c:pt>
                <c:pt idx="4">
                  <c:v>MARZO</c:v>
                </c:pt>
                <c:pt idx="6">
                  <c:v>ABRIL</c:v>
                </c:pt>
                <c:pt idx="8">
                  <c:v>MAYO</c:v>
                </c:pt>
                <c:pt idx="10">
                  <c:v>JUNIO</c:v>
                </c:pt>
              </c:strCache>
            </c:strRef>
          </c:cat>
          <c:val>
            <c:numRef>
              <c:f>'CONTROL MMTO H1'!$H$39:$S$39</c:f>
              <c:numCache>
                <c:formatCode>0%</c:formatCode>
                <c:ptCount val="12"/>
                <c:pt idx="0">
                  <c:v>0.85</c:v>
                </c:pt>
                <c:pt idx="2">
                  <c:v>0.85</c:v>
                </c:pt>
                <c:pt idx="4">
                  <c:v>0.85</c:v>
                </c:pt>
                <c:pt idx="6">
                  <c:v>0.85</c:v>
                </c:pt>
                <c:pt idx="8">
                  <c:v>0.85</c:v>
                </c:pt>
                <c:pt idx="10">
                  <c:v>0.85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6326656"/>
        <c:axId val="166328192"/>
        <c:axId val="0"/>
      </c:bar3DChart>
      <c:catAx>
        <c:axId val="16632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es-ES_tradnl"/>
          </a:p>
        </c:txPr>
        <c:crossAx val="166328192"/>
        <c:crosses val="autoZero"/>
        <c:auto val="1"/>
        <c:lblAlgn val="ctr"/>
        <c:lblOffset val="100"/>
        <c:noMultiLvlLbl val="0"/>
      </c:catAx>
      <c:valAx>
        <c:axId val="1663281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63266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_trad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PROGRAMA DE MANTENIMIENTO PREVENTIVO DE INSTALACIONES Y/O AREAS COMUNES</a:t>
            </a:r>
          </a:p>
          <a:p>
            <a:pPr>
              <a:defRPr sz="900"/>
            </a:pPr>
            <a:r>
              <a:rPr lang="en-US" sz="900"/>
              <a:t>CUMPLIMIENTO METAS - II SEMESTRE 2020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</c:spPr>
          <c:invertIfNegative val="0"/>
          <c:dLbls>
            <c:dLbl>
              <c:idx val="0"/>
              <c:layout>
                <c:manualLayout>
                  <c:x val="-9.6881622767181399E-3"/>
                  <c:y val="-5.2083333333333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0587344838026038E-2"/>
                  <c:y val="-1.56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5743263699666925E-2"/>
                  <c:y val="-2.0833333333333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8165304268846504E-2"/>
                  <c:y val="2.60416666666666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5743263699666971E-2"/>
                  <c:y val="-1.56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1.0899182561307902E-2"/>
                  <c:y val="-1.56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>
                    <a:solidFill>
                      <a:sysClr val="windowText" lastClr="000000"/>
                    </a:solidFill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'CONTROL MMTO H1'!$T$15:$AE$15</c:f>
              <c:strCache>
                <c:ptCount val="11"/>
                <c:pt idx="0">
                  <c:v>JULIO</c:v>
                </c:pt>
                <c:pt idx="2">
                  <c:v>AGOSTO</c:v>
                </c:pt>
                <c:pt idx="4">
                  <c:v>SEPTIEMBRE</c:v>
                </c:pt>
                <c:pt idx="6">
                  <c:v>OCTUBRE</c:v>
                </c:pt>
                <c:pt idx="8">
                  <c:v>NOVIEMBRE</c:v>
                </c:pt>
                <c:pt idx="10">
                  <c:v>DICIEMBRE</c:v>
                </c:pt>
              </c:strCache>
            </c:strRef>
          </c:cat>
          <c:val>
            <c:numRef>
              <c:f>'CONTROL MMTO H1'!$T$38:$AE$38</c:f>
              <c:numCache>
                <c:formatCode>0%</c:formatCode>
                <c:ptCount val="12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chemeClr val="accent6"/>
            </a:solidFill>
          </c:spPr>
          <c:invertIfNegative val="0"/>
          <c:dLbls>
            <c:dLbl>
              <c:idx val="0"/>
              <c:layout>
                <c:manualLayout>
                  <c:x val="4.6280983704304272E-2"/>
                  <c:y val="3.5398230088495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8484840071175928E-2"/>
                  <c:y val="3.14650934119960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7131637555517227E-2"/>
                  <c:y val="3.2632646582893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4.6356990719161717E-2"/>
                  <c:y val="3.5236878576018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4.9553623643109931E-2"/>
                  <c:y val="3.1249854830093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4.7131637555517227E-2"/>
                  <c:y val="3.5236878576018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3.6330608537693009E-2"/>
                  <c:y val="2.343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3.511958825310333E-2"/>
                  <c:y val="2.343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3.511958825310324E-2"/>
                  <c:y val="2.8645833333333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3.269754768392362E-2"/>
                  <c:y val="2.8645833333333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3.3908567968513471E-2"/>
                  <c:y val="2.6041666666666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3.511958825310324E-2"/>
                  <c:y val="2.6041666666666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'CONTROL MMTO H1'!$T$15:$AE$15</c:f>
              <c:strCache>
                <c:ptCount val="11"/>
                <c:pt idx="0">
                  <c:v>JULIO</c:v>
                </c:pt>
                <c:pt idx="2">
                  <c:v>AGOSTO</c:v>
                </c:pt>
                <c:pt idx="4">
                  <c:v>SEPTIEMBRE</c:v>
                </c:pt>
                <c:pt idx="6">
                  <c:v>OCTUBRE</c:v>
                </c:pt>
                <c:pt idx="8">
                  <c:v>NOVIEMBRE</c:v>
                </c:pt>
                <c:pt idx="10">
                  <c:v>DICIEMBRE</c:v>
                </c:pt>
              </c:strCache>
            </c:strRef>
          </c:cat>
          <c:val>
            <c:numRef>
              <c:f>'CONTROL MMTO H1'!$T$39:$AE$39</c:f>
              <c:numCache>
                <c:formatCode>0%</c:formatCode>
                <c:ptCount val="12"/>
                <c:pt idx="0">
                  <c:v>0.85</c:v>
                </c:pt>
                <c:pt idx="2">
                  <c:v>0.85</c:v>
                </c:pt>
                <c:pt idx="4">
                  <c:v>0.85</c:v>
                </c:pt>
                <c:pt idx="6">
                  <c:v>0.85</c:v>
                </c:pt>
                <c:pt idx="8">
                  <c:v>0.85</c:v>
                </c:pt>
                <c:pt idx="10">
                  <c:v>0.85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4697088"/>
        <c:axId val="194698624"/>
        <c:axId val="0"/>
      </c:bar3DChart>
      <c:catAx>
        <c:axId val="19469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es-ES_tradnl"/>
          </a:p>
        </c:txPr>
        <c:crossAx val="194698624"/>
        <c:crosses val="autoZero"/>
        <c:auto val="1"/>
        <c:lblAlgn val="ctr"/>
        <c:lblOffset val="100"/>
        <c:noMultiLvlLbl val="0"/>
      </c:catAx>
      <c:valAx>
        <c:axId val="1946986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9469708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_trad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COSTO</a:t>
            </a:r>
            <a:r>
              <a:rPr lang="es-CO" b="1" baseline="0"/>
              <a:t> MENSUAL </a:t>
            </a:r>
            <a:r>
              <a:rPr lang="es-CO" b="1"/>
              <a:t>DE MANTENIMIENTO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INSTALACIONES</a:t>
            </a:r>
            <a:r>
              <a:rPr lang="es-CO" b="1" baseline="0"/>
              <a:t> </a:t>
            </a:r>
            <a:r>
              <a:rPr lang="es-CO" b="1"/>
              <a:t>Y/O ZONAS COMUNES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'CONTROL MTTO H3'!$C$8</c:f>
              <c:strCache>
                <c:ptCount val="1"/>
                <c:pt idx="0">
                  <c:v>COSTO MENSUAL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'CONTROL MTTO H3'!$B$9:$B$20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'CONTROL MTTO H3'!$C$9:$C$20</c:f>
              <c:numCache>
                <c:formatCode>_("$"* #,##0.00_);_("$"* \(#,##0.00\);_("$"* "-"_);_(@_)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652096"/>
        <c:axId val="159653888"/>
      </c:barChart>
      <c:catAx>
        <c:axId val="15965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59653888"/>
        <c:crosses val="autoZero"/>
        <c:auto val="1"/>
        <c:lblAlgn val="ctr"/>
        <c:lblOffset val="100"/>
        <c:noMultiLvlLbl val="0"/>
      </c:catAx>
      <c:valAx>
        <c:axId val="15965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59652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66675</xdr:rowOff>
    </xdr:from>
    <xdr:to>
      <xdr:col>1</xdr:col>
      <xdr:colOff>695325</xdr:colOff>
      <xdr:row>4</xdr:row>
      <xdr:rowOff>123825</xdr:rowOff>
    </xdr:to>
    <xdr:pic>
      <xdr:nvPicPr>
        <xdr:cNvPr id="6431" name="Imagen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38" t="14120" r="16522" b="15205"/>
        <a:stretch>
          <a:fillRect/>
        </a:stretch>
      </xdr:blipFill>
      <xdr:spPr bwMode="auto">
        <a:xfrm>
          <a:off x="228600" y="209550"/>
          <a:ext cx="609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39</xdr:row>
      <xdr:rowOff>123825</xdr:rowOff>
    </xdr:from>
    <xdr:to>
      <xdr:col>8</xdr:col>
      <xdr:colOff>76200</xdr:colOff>
      <xdr:row>58</xdr:row>
      <xdr:rowOff>28575</xdr:rowOff>
    </xdr:to>
    <xdr:graphicFrame macro="">
      <xdr:nvGraphicFramePr>
        <xdr:cNvPr id="643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352425</xdr:colOff>
      <xdr:row>45</xdr:row>
      <xdr:rowOff>57150</xdr:rowOff>
    </xdr:from>
    <xdr:to>
      <xdr:col>28</xdr:col>
      <xdr:colOff>371475</xdr:colOff>
      <xdr:row>67</xdr:row>
      <xdr:rowOff>28575</xdr:rowOff>
    </xdr:to>
    <xdr:graphicFrame macro="">
      <xdr:nvGraphicFramePr>
        <xdr:cNvPr id="643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1</xdr:row>
      <xdr:rowOff>38100</xdr:rowOff>
    </xdr:from>
    <xdr:to>
      <xdr:col>1</xdr:col>
      <xdr:colOff>923925</xdr:colOff>
      <xdr:row>4</xdr:row>
      <xdr:rowOff>152400</xdr:rowOff>
    </xdr:to>
    <xdr:pic>
      <xdr:nvPicPr>
        <xdr:cNvPr id="1243" name="Imagen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38" t="14120" r="16522" b="15205"/>
        <a:stretch>
          <a:fillRect/>
        </a:stretch>
      </xdr:blipFill>
      <xdr:spPr bwMode="auto">
        <a:xfrm>
          <a:off x="495300" y="228600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6</xdr:row>
      <xdr:rowOff>28575</xdr:rowOff>
    </xdr:from>
    <xdr:to>
      <xdr:col>11</xdr:col>
      <xdr:colOff>638175</xdr:colOff>
      <xdr:row>28</xdr:row>
      <xdr:rowOff>38100</xdr:rowOff>
    </xdr:to>
    <xdr:graphicFrame macro="">
      <xdr:nvGraphicFramePr>
        <xdr:cNvPr id="231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1</xdr:row>
      <xdr:rowOff>38100</xdr:rowOff>
    </xdr:from>
    <xdr:to>
      <xdr:col>1</xdr:col>
      <xdr:colOff>723900</xdr:colOff>
      <xdr:row>4</xdr:row>
      <xdr:rowOff>152400</xdr:rowOff>
    </xdr:to>
    <xdr:pic>
      <xdr:nvPicPr>
        <xdr:cNvPr id="2313" name="Imagen 2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38" t="14120" r="16522" b="15205"/>
        <a:stretch>
          <a:fillRect/>
        </a:stretch>
      </xdr:blipFill>
      <xdr:spPr bwMode="auto">
        <a:xfrm>
          <a:off x="295275" y="209550"/>
          <a:ext cx="5524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47"/>
  <sheetViews>
    <sheetView tabSelected="1" topLeftCell="D1" zoomScaleNormal="100" workbookViewId="0">
      <selection activeCell="AD5" sqref="AD5:AE5"/>
    </sheetView>
  </sheetViews>
  <sheetFormatPr baseColWidth="10" defaultRowHeight="12.75" x14ac:dyDescent="0.2"/>
  <cols>
    <col min="1" max="1" width="2.140625" style="18" customWidth="1"/>
    <col min="2" max="2" width="11.42578125" style="18"/>
    <col min="3" max="3" width="32" style="18" customWidth="1"/>
    <col min="4" max="4" width="5.42578125" style="18" customWidth="1"/>
    <col min="5" max="5" width="30.28515625" style="18" customWidth="1"/>
    <col min="6" max="31" width="5.7109375" style="18" customWidth="1"/>
    <col min="32" max="16384" width="11.42578125" style="18"/>
  </cols>
  <sheetData>
    <row r="1" spans="2:31" s="47" customFormat="1" ht="11.25" customHeight="1" thickBot="1" x14ac:dyDescent="0.25"/>
    <row r="2" spans="2:31" s="47" customFormat="1" ht="13.5" customHeight="1" thickBot="1" x14ac:dyDescent="0.25">
      <c r="B2" s="48"/>
      <c r="C2" s="152" t="s">
        <v>23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4"/>
      <c r="AB2" s="151" t="s">
        <v>26</v>
      </c>
      <c r="AC2" s="151"/>
      <c r="AD2" s="155" t="s">
        <v>242</v>
      </c>
      <c r="AE2" s="155"/>
    </row>
    <row r="3" spans="2:31" s="47" customFormat="1" ht="13.5" customHeight="1" thickBot="1" x14ac:dyDescent="0.25">
      <c r="B3" s="49"/>
      <c r="C3" s="152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4"/>
      <c r="AB3" s="151" t="s">
        <v>29</v>
      </c>
      <c r="AC3" s="151"/>
      <c r="AD3" s="155">
        <v>1</v>
      </c>
      <c r="AE3" s="155"/>
    </row>
    <row r="4" spans="2:31" s="47" customFormat="1" ht="13.5" customHeight="1" thickBot="1" x14ac:dyDescent="0.25">
      <c r="B4" s="49"/>
      <c r="C4" s="157" t="s">
        <v>25</v>
      </c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9"/>
      <c r="AB4" s="151" t="s">
        <v>24</v>
      </c>
      <c r="AC4" s="151"/>
      <c r="AD4" s="161">
        <v>43999</v>
      </c>
      <c r="AE4" s="155"/>
    </row>
    <row r="5" spans="2:31" s="47" customFormat="1" ht="13.5" customHeight="1" thickBot="1" x14ac:dyDescent="0.25">
      <c r="B5" s="50"/>
      <c r="C5" s="157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9"/>
      <c r="AB5" s="151" t="s">
        <v>28</v>
      </c>
      <c r="AC5" s="151"/>
      <c r="AD5" s="155" t="s">
        <v>243</v>
      </c>
      <c r="AE5" s="155"/>
    </row>
    <row r="6" spans="2:31" s="51" customFormat="1" ht="20.100000000000001" customHeight="1" thickBot="1" x14ac:dyDescent="0.25">
      <c r="B6" s="165" t="s">
        <v>236</v>
      </c>
      <c r="C6" s="166"/>
      <c r="D6" s="166"/>
      <c r="E6" s="166"/>
      <c r="F6" s="164" t="s">
        <v>237</v>
      </c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3"/>
      <c r="S6" s="162" t="s">
        <v>238</v>
      </c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3"/>
    </row>
    <row r="7" spans="2:31" s="51" customFormat="1" ht="20.100000000000001" customHeight="1" thickBot="1" x14ac:dyDescent="0.25">
      <c r="B7" s="167" t="s">
        <v>239</v>
      </c>
      <c r="C7" s="168"/>
      <c r="D7" s="168"/>
      <c r="E7" s="168"/>
      <c r="F7" s="169" t="s">
        <v>240</v>
      </c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1"/>
      <c r="S7" s="170" t="s">
        <v>241</v>
      </c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1"/>
    </row>
    <row r="8" spans="2:31" s="51" customFormat="1" ht="13.5" customHeight="1" x14ac:dyDescent="0.2"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4"/>
      <c r="AC8" s="54"/>
      <c r="AD8" s="55"/>
      <c r="AE8" s="55"/>
    </row>
    <row r="9" spans="2:31" s="51" customFormat="1" ht="21" customHeight="1" x14ac:dyDescent="0.2">
      <c r="B9" s="160" t="s">
        <v>52</v>
      </c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</row>
    <row r="10" spans="2:31" s="23" customFormat="1" ht="13.5" thickBot="1" x14ac:dyDescent="0.25">
      <c r="B10" s="20"/>
      <c r="C10" s="20"/>
      <c r="D10" s="20"/>
      <c r="E10" s="20"/>
      <c r="F10" s="20"/>
      <c r="G10" s="20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2"/>
      <c r="AC10" s="22"/>
      <c r="AD10" s="20"/>
      <c r="AE10" s="20"/>
    </row>
    <row r="11" spans="2:31" ht="13.5" thickBot="1" x14ac:dyDescent="0.25">
      <c r="B11" s="56" t="s">
        <v>22</v>
      </c>
      <c r="C11" s="131" t="s">
        <v>231</v>
      </c>
      <c r="D11" s="132"/>
      <c r="F11" s="24"/>
      <c r="I11" s="25"/>
      <c r="J11" s="25"/>
      <c r="K11" s="25"/>
      <c r="N11" s="25"/>
      <c r="O11" s="25"/>
      <c r="P11" s="25"/>
      <c r="Q11" s="25"/>
      <c r="R11" s="25"/>
      <c r="S11" s="25"/>
      <c r="T11" s="25"/>
      <c r="U11" s="25"/>
      <c r="V11" s="25"/>
      <c r="X11" s="133" t="s">
        <v>38</v>
      </c>
      <c r="Y11" s="134"/>
      <c r="Z11" s="134"/>
      <c r="AA11" s="134"/>
      <c r="AB11" s="134"/>
      <c r="AC11" s="134"/>
      <c r="AD11" s="134"/>
      <c r="AE11" s="135"/>
    </row>
    <row r="12" spans="2:31" ht="16.5" thickBot="1" x14ac:dyDescent="0.25">
      <c r="B12" s="172"/>
      <c r="C12" s="57" t="s">
        <v>229</v>
      </c>
      <c r="D12" s="72">
        <f>SUM(F17:F36)</f>
        <v>0</v>
      </c>
      <c r="F12" s="26"/>
      <c r="I12" s="25"/>
      <c r="J12" s="25"/>
      <c r="K12" s="25"/>
      <c r="N12" s="25"/>
      <c r="O12" s="25"/>
      <c r="P12" s="25"/>
      <c r="Q12" s="25"/>
      <c r="R12" s="25"/>
      <c r="S12" s="25"/>
      <c r="T12" s="25"/>
      <c r="U12" s="25"/>
      <c r="V12" s="25"/>
      <c r="X12" s="136" t="s">
        <v>34</v>
      </c>
      <c r="Y12" s="137"/>
      <c r="Z12" s="137"/>
      <c r="AA12" s="138"/>
      <c r="AB12" s="136" t="s">
        <v>233</v>
      </c>
      <c r="AC12" s="137"/>
      <c r="AD12" s="137"/>
      <c r="AE12" s="138"/>
    </row>
    <row r="13" spans="2:31" ht="16.5" thickBot="1" x14ac:dyDescent="0.25">
      <c r="B13" s="173"/>
      <c r="C13" s="58" t="s">
        <v>230</v>
      </c>
      <c r="D13" s="73">
        <f>SUM(G17:G36)</f>
        <v>0</v>
      </c>
      <c r="F13" s="26"/>
      <c r="H13" s="27"/>
      <c r="I13" s="25"/>
      <c r="J13" s="25"/>
      <c r="K13" s="25"/>
      <c r="N13" s="25"/>
      <c r="O13" s="25"/>
      <c r="P13" s="25"/>
      <c r="Q13" s="25"/>
      <c r="R13" s="25"/>
      <c r="S13" s="25"/>
      <c r="T13" s="25"/>
      <c r="U13" s="25"/>
      <c r="V13" s="25"/>
      <c r="X13" s="139" t="s">
        <v>35</v>
      </c>
      <c r="Y13" s="140"/>
      <c r="Z13" s="140"/>
      <c r="AA13" s="141"/>
      <c r="AB13" s="139" t="s">
        <v>234</v>
      </c>
      <c r="AC13" s="140"/>
      <c r="AD13" s="140"/>
      <c r="AE13" s="141"/>
    </row>
    <row r="14" spans="2:31" ht="13.5" thickBot="1" x14ac:dyDescent="0.25"/>
    <row r="15" spans="2:31" ht="37.5" customHeight="1" thickBot="1" x14ac:dyDescent="0.25">
      <c r="B15" s="59"/>
      <c r="C15" s="128" t="s">
        <v>228</v>
      </c>
      <c r="D15" s="129"/>
      <c r="E15" s="129"/>
      <c r="F15" s="129"/>
      <c r="G15" s="130"/>
      <c r="H15" s="156" t="s">
        <v>5</v>
      </c>
      <c r="I15" s="156"/>
      <c r="J15" s="156" t="s">
        <v>10</v>
      </c>
      <c r="K15" s="156"/>
      <c r="L15" s="156" t="s">
        <v>9</v>
      </c>
      <c r="M15" s="156"/>
      <c r="N15" s="156" t="s">
        <v>11</v>
      </c>
      <c r="O15" s="156"/>
      <c r="P15" s="156" t="s">
        <v>12</v>
      </c>
      <c r="Q15" s="156"/>
      <c r="R15" s="156" t="s">
        <v>13</v>
      </c>
      <c r="S15" s="156"/>
      <c r="T15" s="156" t="s">
        <v>14</v>
      </c>
      <c r="U15" s="156"/>
      <c r="V15" s="156" t="s">
        <v>15</v>
      </c>
      <c r="W15" s="156"/>
      <c r="X15" s="156" t="s">
        <v>16</v>
      </c>
      <c r="Y15" s="156"/>
      <c r="Z15" s="156" t="s">
        <v>17</v>
      </c>
      <c r="AA15" s="156"/>
      <c r="AB15" s="156" t="s">
        <v>18</v>
      </c>
      <c r="AC15" s="156"/>
      <c r="AD15" s="156" t="s">
        <v>19</v>
      </c>
      <c r="AE15" s="156"/>
    </row>
    <row r="16" spans="2:31" ht="33" customHeight="1" thickBot="1" x14ac:dyDescent="0.25">
      <c r="B16" s="60" t="s">
        <v>4</v>
      </c>
      <c r="C16" s="174" t="s">
        <v>53</v>
      </c>
      <c r="D16" s="175"/>
      <c r="E16" s="61" t="s">
        <v>227</v>
      </c>
      <c r="F16" s="62" t="s">
        <v>232</v>
      </c>
      <c r="G16" s="62" t="s">
        <v>235</v>
      </c>
      <c r="H16" s="60" t="s">
        <v>6</v>
      </c>
      <c r="I16" s="60" t="s">
        <v>7</v>
      </c>
      <c r="J16" s="60" t="s">
        <v>6</v>
      </c>
      <c r="K16" s="60" t="s">
        <v>7</v>
      </c>
      <c r="L16" s="60" t="s">
        <v>6</v>
      </c>
      <c r="M16" s="60" t="s">
        <v>7</v>
      </c>
      <c r="N16" s="60" t="s">
        <v>6</v>
      </c>
      <c r="O16" s="60" t="s">
        <v>7</v>
      </c>
      <c r="P16" s="60" t="s">
        <v>6</v>
      </c>
      <c r="Q16" s="60" t="s">
        <v>7</v>
      </c>
      <c r="R16" s="60" t="s">
        <v>6</v>
      </c>
      <c r="S16" s="60" t="s">
        <v>7</v>
      </c>
      <c r="T16" s="60" t="s">
        <v>6</v>
      </c>
      <c r="U16" s="60" t="s">
        <v>7</v>
      </c>
      <c r="V16" s="60" t="s">
        <v>6</v>
      </c>
      <c r="W16" s="60" t="s">
        <v>7</v>
      </c>
      <c r="X16" s="60" t="s">
        <v>6</v>
      </c>
      <c r="Y16" s="60" t="s">
        <v>7</v>
      </c>
      <c r="Z16" s="60" t="s">
        <v>6</v>
      </c>
      <c r="AA16" s="60" t="s">
        <v>7</v>
      </c>
      <c r="AB16" s="60" t="s">
        <v>6</v>
      </c>
      <c r="AC16" s="60" t="s">
        <v>7</v>
      </c>
      <c r="AD16" s="60" t="s">
        <v>6</v>
      </c>
      <c r="AE16" s="60" t="s">
        <v>7</v>
      </c>
    </row>
    <row r="17" spans="2:31" ht="32.25" customHeight="1" x14ac:dyDescent="0.2">
      <c r="B17" s="63">
        <v>1</v>
      </c>
      <c r="C17" s="176"/>
      <c r="D17" s="177"/>
      <c r="E17" s="29"/>
      <c r="F17" s="30"/>
      <c r="G17" s="30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</row>
    <row r="18" spans="2:31" ht="30" customHeight="1" x14ac:dyDescent="0.2">
      <c r="B18" s="64">
        <v>2</v>
      </c>
      <c r="C18" s="178"/>
      <c r="D18" s="179"/>
      <c r="E18" s="31"/>
      <c r="F18" s="32"/>
      <c r="G18" s="32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2:31" ht="30" customHeight="1" x14ac:dyDescent="0.2">
      <c r="B19" s="64">
        <v>3</v>
      </c>
      <c r="C19" s="180"/>
      <c r="D19" s="181"/>
      <c r="E19" s="34"/>
      <c r="F19" s="35"/>
      <c r="G19" s="32"/>
      <c r="H19" s="33"/>
      <c r="I19" s="16"/>
      <c r="J19" s="33"/>
      <c r="K19" s="16"/>
      <c r="L19" s="33"/>
      <c r="M19" s="16"/>
      <c r="N19" s="33"/>
      <c r="O19" s="16"/>
      <c r="P19" s="33"/>
      <c r="Q19" s="16"/>
      <c r="R19" s="33"/>
      <c r="S19" s="16"/>
      <c r="T19" s="33"/>
      <c r="U19" s="16"/>
      <c r="V19" s="33"/>
      <c r="W19" s="16"/>
      <c r="X19" s="33"/>
      <c r="Y19" s="16"/>
      <c r="Z19" s="33"/>
      <c r="AA19" s="16"/>
      <c r="AB19" s="33"/>
      <c r="AC19" s="16"/>
      <c r="AD19" s="33"/>
      <c r="AE19" s="16"/>
    </row>
    <row r="20" spans="2:31" ht="30" customHeight="1" x14ac:dyDescent="0.2">
      <c r="B20" s="63">
        <v>4</v>
      </c>
      <c r="C20" s="180"/>
      <c r="D20" s="181"/>
      <c r="E20" s="34"/>
      <c r="F20" s="35"/>
      <c r="G20" s="32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2:31" ht="30" customHeight="1" x14ac:dyDescent="0.2">
      <c r="B21" s="64">
        <v>5</v>
      </c>
      <c r="C21" s="180"/>
      <c r="D21" s="181"/>
      <c r="E21" s="34"/>
      <c r="F21" s="35"/>
      <c r="G21" s="35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2:31" ht="30" customHeight="1" x14ac:dyDescent="0.2">
      <c r="B22" s="64">
        <v>6</v>
      </c>
      <c r="C22" s="180"/>
      <c r="D22" s="181"/>
      <c r="E22" s="34"/>
      <c r="F22" s="35"/>
      <c r="G22" s="35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2:31" ht="30" customHeight="1" x14ac:dyDescent="0.2">
      <c r="B23" s="63">
        <v>7</v>
      </c>
      <c r="C23" s="180"/>
      <c r="D23" s="181"/>
      <c r="E23" s="34"/>
      <c r="F23" s="35"/>
      <c r="G23" s="35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2:31" ht="30" customHeight="1" x14ac:dyDescent="0.2">
      <c r="B24" s="64">
        <v>8</v>
      </c>
      <c r="C24" s="180"/>
      <c r="D24" s="181"/>
      <c r="E24" s="34"/>
      <c r="F24" s="35"/>
      <c r="G24" s="35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2:31" ht="30" customHeight="1" x14ac:dyDescent="0.2">
      <c r="B25" s="64">
        <v>9</v>
      </c>
      <c r="C25" s="180"/>
      <c r="D25" s="181"/>
      <c r="E25" s="34"/>
      <c r="F25" s="35"/>
      <c r="G25" s="35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2:31" ht="30" customHeight="1" x14ac:dyDescent="0.2">
      <c r="B26" s="63">
        <v>10</v>
      </c>
      <c r="C26" s="180"/>
      <c r="D26" s="181"/>
      <c r="E26" s="34"/>
      <c r="F26" s="35"/>
      <c r="G26" s="35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2:31" ht="30" customHeight="1" x14ac:dyDescent="0.2">
      <c r="B27" s="64">
        <v>11</v>
      </c>
      <c r="C27" s="180"/>
      <c r="D27" s="181"/>
      <c r="E27" s="34"/>
      <c r="F27" s="35"/>
      <c r="G27" s="35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2:31" ht="30" customHeight="1" x14ac:dyDescent="0.2">
      <c r="B28" s="64">
        <v>12</v>
      </c>
      <c r="C28" s="180"/>
      <c r="D28" s="181"/>
      <c r="E28" s="34"/>
      <c r="F28" s="35"/>
      <c r="G28" s="35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2:31" ht="30" customHeight="1" x14ac:dyDescent="0.2">
      <c r="B29" s="63">
        <v>13</v>
      </c>
      <c r="C29" s="180"/>
      <c r="D29" s="181"/>
      <c r="E29" s="34"/>
      <c r="F29" s="35"/>
      <c r="G29" s="35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2:31" ht="30" customHeight="1" x14ac:dyDescent="0.2">
      <c r="B30" s="64">
        <v>14</v>
      </c>
      <c r="C30" s="180"/>
      <c r="D30" s="181"/>
      <c r="E30" s="34"/>
      <c r="F30" s="35"/>
      <c r="G30" s="35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2:31" ht="30" customHeight="1" x14ac:dyDescent="0.2">
      <c r="B31" s="64">
        <v>15</v>
      </c>
      <c r="C31" s="180"/>
      <c r="D31" s="181"/>
      <c r="E31" s="34"/>
      <c r="F31" s="35"/>
      <c r="G31" s="35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2:31" ht="30" customHeight="1" x14ac:dyDescent="0.2">
      <c r="B32" s="63">
        <v>16</v>
      </c>
      <c r="C32" s="180"/>
      <c r="D32" s="181"/>
      <c r="E32" s="34"/>
      <c r="F32" s="35"/>
      <c r="G32" s="35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2:31" ht="30" customHeight="1" x14ac:dyDescent="0.2">
      <c r="B33" s="64">
        <v>17</v>
      </c>
      <c r="C33" s="180"/>
      <c r="D33" s="181"/>
      <c r="E33" s="34"/>
      <c r="F33" s="35"/>
      <c r="G33" s="35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2:31" ht="30" customHeight="1" x14ac:dyDescent="0.2">
      <c r="B34" s="64">
        <v>18</v>
      </c>
      <c r="C34" s="180"/>
      <c r="D34" s="181"/>
      <c r="E34" s="34"/>
      <c r="F34" s="35"/>
      <c r="G34" s="35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2:31" ht="30" customHeight="1" x14ac:dyDescent="0.2">
      <c r="B35" s="63">
        <v>19</v>
      </c>
      <c r="C35" s="180"/>
      <c r="D35" s="181"/>
      <c r="E35" s="34"/>
      <c r="F35" s="35"/>
      <c r="G35" s="35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2:31" ht="30" customHeight="1" thickBot="1" x14ac:dyDescent="0.25">
      <c r="B36" s="64">
        <v>20</v>
      </c>
      <c r="C36" s="182"/>
      <c r="D36" s="183"/>
      <c r="E36" s="34"/>
      <c r="F36" s="35"/>
      <c r="G36" s="35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2:31" ht="13.5" thickBot="1" x14ac:dyDescent="0.25">
      <c r="B37" s="142" t="s">
        <v>36</v>
      </c>
      <c r="C37" s="143"/>
      <c r="D37" s="143"/>
      <c r="E37" s="143"/>
      <c r="F37" s="143"/>
      <c r="G37" s="144"/>
      <c r="H37" s="65">
        <f t="shared" ref="H37:AE37" si="0">SUM(H17:H36)</f>
        <v>0</v>
      </c>
      <c r="I37" s="65">
        <f t="shared" si="0"/>
        <v>0</v>
      </c>
      <c r="J37" s="65">
        <f t="shared" si="0"/>
        <v>0</v>
      </c>
      <c r="K37" s="65">
        <f t="shared" si="0"/>
        <v>0</v>
      </c>
      <c r="L37" s="65">
        <f t="shared" si="0"/>
        <v>0</v>
      </c>
      <c r="M37" s="65">
        <f t="shared" si="0"/>
        <v>0</v>
      </c>
      <c r="N37" s="65">
        <f t="shared" si="0"/>
        <v>0</v>
      </c>
      <c r="O37" s="65">
        <f t="shared" si="0"/>
        <v>0</v>
      </c>
      <c r="P37" s="65">
        <f t="shared" si="0"/>
        <v>0</v>
      </c>
      <c r="Q37" s="65">
        <f t="shared" si="0"/>
        <v>0</v>
      </c>
      <c r="R37" s="65">
        <f t="shared" si="0"/>
        <v>0</v>
      </c>
      <c r="S37" s="65">
        <f t="shared" si="0"/>
        <v>0</v>
      </c>
      <c r="T37" s="65">
        <f t="shared" si="0"/>
        <v>0</v>
      </c>
      <c r="U37" s="65">
        <f t="shared" si="0"/>
        <v>0</v>
      </c>
      <c r="V37" s="65">
        <f t="shared" si="0"/>
        <v>0</v>
      </c>
      <c r="W37" s="65">
        <f t="shared" si="0"/>
        <v>0</v>
      </c>
      <c r="X37" s="65">
        <f t="shared" si="0"/>
        <v>0</v>
      </c>
      <c r="Y37" s="65">
        <f t="shared" si="0"/>
        <v>0</v>
      </c>
      <c r="Z37" s="65">
        <f t="shared" si="0"/>
        <v>0</v>
      </c>
      <c r="AA37" s="65">
        <f t="shared" si="0"/>
        <v>0</v>
      </c>
      <c r="AB37" s="65">
        <f t="shared" si="0"/>
        <v>0</v>
      </c>
      <c r="AC37" s="65">
        <f t="shared" si="0"/>
        <v>0</v>
      </c>
      <c r="AD37" s="65">
        <f t="shared" si="0"/>
        <v>0</v>
      </c>
      <c r="AE37" s="65">
        <f t="shared" si="0"/>
        <v>0</v>
      </c>
    </row>
    <row r="38" spans="2:31" ht="13.5" thickBot="1" x14ac:dyDescent="0.25">
      <c r="B38" s="145" t="s">
        <v>37</v>
      </c>
      <c r="C38" s="146"/>
      <c r="D38" s="146"/>
      <c r="E38" s="146"/>
      <c r="F38" s="146"/>
      <c r="G38" s="147"/>
      <c r="H38" s="150" t="e">
        <f>(I37*100%)/H37</f>
        <v>#DIV/0!</v>
      </c>
      <c r="I38" s="150"/>
      <c r="J38" s="150" t="e">
        <f>(K37*100%)/J37</f>
        <v>#DIV/0!</v>
      </c>
      <c r="K38" s="150"/>
      <c r="L38" s="150" t="e">
        <f>(M37*100%)/L37</f>
        <v>#DIV/0!</v>
      </c>
      <c r="M38" s="150"/>
      <c r="N38" s="150" t="e">
        <f>(O37*100%)/N37</f>
        <v>#DIV/0!</v>
      </c>
      <c r="O38" s="150"/>
      <c r="P38" s="150" t="e">
        <f>(Q37*100%)/P37</f>
        <v>#DIV/0!</v>
      </c>
      <c r="Q38" s="150"/>
      <c r="R38" s="150" t="e">
        <f>(S37*100%)/R37</f>
        <v>#DIV/0!</v>
      </c>
      <c r="S38" s="150"/>
      <c r="T38" s="150" t="e">
        <f>(U37*100%)/T37</f>
        <v>#DIV/0!</v>
      </c>
      <c r="U38" s="150"/>
      <c r="V38" s="150" t="e">
        <f>(W37*100%)/V37</f>
        <v>#DIV/0!</v>
      </c>
      <c r="W38" s="150"/>
      <c r="X38" s="150" t="e">
        <f>(Y37*100%)/X37</f>
        <v>#DIV/0!</v>
      </c>
      <c r="Y38" s="150"/>
      <c r="Z38" s="150" t="e">
        <f>(AA37*100%)/Z37</f>
        <v>#DIV/0!</v>
      </c>
      <c r="AA38" s="150"/>
      <c r="AB38" s="150" t="e">
        <f>(AC37*100%)/AB37</f>
        <v>#DIV/0!</v>
      </c>
      <c r="AC38" s="150"/>
      <c r="AD38" s="150" t="e">
        <f>(AE37*100%)/AD37</f>
        <v>#DIV/0!</v>
      </c>
      <c r="AE38" s="150"/>
    </row>
    <row r="39" spans="2:31" ht="13.5" thickBot="1" x14ac:dyDescent="0.25">
      <c r="B39" s="142" t="s">
        <v>51</v>
      </c>
      <c r="C39" s="143"/>
      <c r="D39" s="143"/>
      <c r="E39" s="143"/>
      <c r="F39" s="143"/>
      <c r="G39" s="144"/>
      <c r="H39" s="148">
        <v>0.85</v>
      </c>
      <c r="I39" s="149"/>
      <c r="J39" s="148">
        <v>0.85</v>
      </c>
      <c r="K39" s="149"/>
      <c r="L39" s="148">
        <v>0.85</v>
      </c>
      <c r="M39" s="149"/>
      <c r="N39" s="148">
        <v>0.85</v>
      </c>
      <c r="O39" s="149"/>
      <c r="P39" s="148">
        <v>0.85</v>
      </c>
      <c r="Q39" s="149"/>
      <c r="R39" s="148">
        <v>0.85</v>
      </c>
      <c r="S39" s="149"/>
      <c r="T39" s="148">
        <v>0.85</v>
      </c>
      <c r="U39" s="149"/>
      <c r="V39" s="148">
        <v>0.85</v>
      </c>
      <c r="W39" s="149"/>
      <c r="X39" s="148">
        <v>0.85</v>
      </c>
      <c r="Y39" s="149"/>
      <c r="Z39" s="148">
        <v>0.85</v>
      </c>
      <c r="AA39" s="149"/>
      <c r="AB39" s="148">
        <v>0.85</v>
      </c>
      <c r="AC39" s="149"/>
      <c r="AD39" s="148">
        <v>0.85</v>
      </c>
      <c r="AE39" s="149"/>
    </row>
    <row r="40" spans="2:31" ht="13.5" thickBot="1" x14ac:dyDescent="0.25">
      <c r="AA40" s="47"/>
    </row>
    <row r="41" spans="2:31" ht="13.5" thickBot="1" x14ac:dyDescent="0.25">
      <c r="D41" s="24"/>
      <c r="E41" s="24"/>
      <c r="O41" s="125" t="s">
        <v>40</v>
      </c>
      <c r="P41" s="126"/>
      <c r="Q41" s="126"/>
      <c r="R41" s="126"/>
      <c r="S41" s="126"/>
      <c r="T41" s="126"/>
      <c r="U41" s="126"/>
      <c r="V41" s="127"/>
      <c r="W41" s="36"/>
      <c r="X41" s="125" t="s">
        <v>41</v>
      </c>
      <c r="Y41" s="126"/>
      <c r="Z41" s="126"/>
      <c r="AA41" s="126"/>
      <c r="AB41" s="126"/>
      <c r="AC41" s="126"/>
      <c r="AD41" s="126"/>
      <c r="AE41" s="127"/>
    </row>
    <row r="42" spans="2:31" s="37" customFormat="1" ht="15" customHeight="1" x14ac:dyDescent="0.2">
      <c r="D42" s="38"/>
      <c r="E42" s="38"/>
      <c r="O42" s="66" t="s">
        <v>42</v>
      </c>
      <c r="P42" s="67"/>
      <c r="Q42" s="113"/>
      <c r="R42" s="114"/>
      <c r="S42" s="114"/>
      <c r="T42" s="114"/>
      <c r="U42" s="114"/>
      <c r="V42" s="115"/>
      <c r="W42" s="39"/>
      <c r="X42" s="66" t="s">
        <v>42</v>
      </c>
      <c r="Y42" s="67"/>
      <c r="Z42" s="119"/>
      <c r="AA42" s="120"/>
      <c r="AB42" s="120"/>
      <c r="AC42" s="120"/>
      <c r="AD42" s="120"/>
      <c r="AE42" s="121"/>
    </row>
    <row r="43" spans="2:31" s="37" customFormat="1" ht="15" customHeight="1" x14ac:dyDescent="0.2">
      <c r="D43" s="38"/>
      <c r="E43" s="38"/>
      <c r="O43" s="68" t="s">
        <v>43</v>
      </c>
      <c r="P43" s="69"/>
      <c r="Q43" s="116"/>
      <c r="R43" s="117"/>
      <c r="S43" s="117"/>
      <c r="T43" s="117"/>
      <c r="U43" s="117"/>
      <c r="V43" s="118"/>
      <c r="W43" s="39"/>
      <c r="X43" s="68" t="s">
        <v>43</v>
      </c>
      <c r="Y43" s="69"/>
      <c r="Z43" s="122"/>
      <c r="AA43" s="123"/>
      <c r="AB43" s="123"/>
      <c r="AC43" s="123"/>
      <c r="AD43" s="123"/>
      <c r="AE43" s="124"/>
    </row>
    <row r="44" spans="2:31" s="37" customFormat="1" ht="39.950000000000003" customHeight="1" thickBot="1" x14ac:dyDescent="0.25">
      <c r="D44" s="40"/>
      <c r="E44" s="40"/>
      <c r="O44" s="70" t="s">
        <v>44</v>
      </c>
      <c r="P44" s="71"/>
      <c r="Q44" s="41"/>
      <c r="R44" s="42"/>
      <c r="S44" s="42"/>
      <c r="T44" s="42"/>
      <c r="U44" s="42"/>
      <c r="V44" s="43"/>
      <c r="W44" s="39"/>
      <c r="X44" s="70" t="s">
        <v>44</v>
      </c>
      <c r="Y44" s="71"/>
      <c r="Z44" s="44"/>
      <c r="AA44" s="45"/>
      <c r="AB44" s="45"/>
      <c r="AC44" s="45"/>
      <c r="AD44" s="45"/>
      <c r="AE44" s="46"/>
    </row>
    <row r="45" spans="2:31" x14ac:dyDescent="0.2">
      <c r="I45" s="28"/>
      <c r="J45" s="28"/>
      <c r="K45" s="28"/>
      <c r="L45" s="28"/>
      <c r="M45" s="28"/>
      <c r="N45" s="28"/>
      <c r="S45" s="28"/>
      <c r="T45" s="28"/>
      <c r="U45" s="28"/>
      <c r="V45" s="28"/>
      <c r="W45" s="28"/>
      <c r="X45" s="28"/>
      <c r="Y45" s="28"/>
      <c r="Z45" s="28"/>
      <c r="AA45" s="28"/>
    </row>
    <row r="46" spans="2:31" x14ac:dyDescent="0.2">
      <c r="I46" s="28"/>
      <c r="J46" s="28"/>
      <c r="K46" s="28"/>
      <c r="L46" s="28"/>
      <c r="M46" s="28"/>
      <c r="N46" s="28"/>
      <c r="S46" s="28"/>
      <c r="T46" s="28"/>
      <c r="U46" s="28"/>
      <c r="V46" s="28"/>
      <c r="W46" s="28"/>
      <c r="X46" s="28"/>
      <c r="Y46" s="28"/>
      <c r="Z46" s="28"/>
      <c r="AA46" s="28"/>
    </row>
    <row r="47" spans="2:31" x14ac:dyDescent="0.2">
      <c r="S47" s="28"/>
      <c r="T47" s="28"/>
      <c r="U47" s="28"/>
      <c r="V47" s="28"/>
      <c r="W47" s="28"/>
      <c r="X47" s="28"/>
      <c r="Y47" s="28"/>
      <c r="Z47" s="28"/>
      <c r="AA47" s="28"/>
    </row>
  </sheetData>
  <sheetProtection password="DC4E" sheet="1" objects="1" scenarios="1" formatRows="0" insertRows="0" deleteRows="0"/>
  <mergeCells count="91">
    <mergeCell ref="C34:D34"/>
    <mergeCell ref="C35:D35"/>
    <mergeCell ref="C36:D36"/>
    <mergeCell ref="C28:D28"/>
    <mergeCell ref="C29:D29"/>
    <mergeCell ref="C30:D30"/>
    <mergeCell ref="C31:D31"/>
    <mergeCell ref="C32:D32"/>
    <mergeCell ref="C21:D21"/>
    <mergeCell ref="C33:D33"/>
    <mergeCell ref="C22:D22"/>
    <mergeCell ref="C23:D23"/>
    <mergeCell ref="C24:D24"/>
    <mergeCell ref="C25:D25"/>
    <mergeCell ref="C26:D26"/>
    <mergeCell ref="C27:D27"/>
    <mergeCell ref="C16:D16"/>
    <mergeCell ref="C17:D17"/>
    <mergeCell ref="C18:D18"/>
    <mergeCell ref="C19:D19"/>
    <mergeCell ref="C20:D20"/>
    <mergeCell ref="AB38:AC38"/>
    <mergeCell ref="AD38:AE38"/>
    <mergeCell ref="J15:K15"/>
    <mergeCell ref="L15:M15"/>
    <mergeCell ref="N15:O15"/>
    <mergeCell ref="P15:Q15"/>
    <mergeCell ref="R15:S15"/>
    <mergeCell ref="R38:S38"/>
    <mergeCell ref="T38:U38"/>
    <mergeCell ref="V38:W38"/>
    <mergeCell ref="X38:Y38"/>
    <mergeCell ref="Z38:AA38"/>
    <mergeCell ref="X15:Y15"/>
    <mergeCell ref="J38:K38"/>
    <mergeCell ref="L38:M38"/>
    <mergeCell ref="N38:O38"/>
    <mergeCell ref="AB5:AC5"/>
    <mergeCell ref="C4:AA5"/>
    <mergeCell ref="T15:U15"/>
    <mergeCell ref="V15:W15"/>
    <mergeCell ref="H15:I15"/>
    <mergeCell ref="B9:AE9"/>
    <mergeCell ref="AD4:AE4"/>
    <mergeCell ref="AD5:AE5"/>
    <mergeCell ref="S6:AE6"/>
    <mergeCell ref="F6:R6"/>
    <mergeCell ref="B6:E6"/>
    <mergeCell ref="B7:E7"/>
    <mergeCell ref="F7:R7"/>
    <mergeCell ref="S7:AE7"/>
    <mergeCell ref="B12:B13"/>
    <mergeCell ref="AB2:AC2"/>
    <mergeCell ref="AB3:AC3"/>
    <mergeCell ref="AB4:AC4"/>
    <mergeCell ref="C2:AA3"/>
    <mergeCell ref="AD2:AE2"/>
    <mergeCell ref="AD3:AE3"/>
    <mergeCell ref="V39:W39"/>
    <mergeCell ref="X39:Y39"/>
    <mergeCell ref="Z39:AA39"/>
    <mergeCell ref="AB39:AC39"/>
    <mergeCell ref="AD39:AE39"/>
    <mergeCell ref="B37:G37"/>
    <mergeCell ref="B38:G38"/>
    <mergeCell ref="B39:G39"/>
    <mergeCell ref="T39:U39"/>
    <mergeCell ref="H39:I39"/>
    <mergeCell ref="J39:K39"/>
    <mergeCell ref="L39:M39"/>
    <mergeCell ref="N39:O39"/>
    <mergeCell ref="P39:Q39"/>
    <mergeCell ref="R39:S39"/>
    <mergeCell ref="P38:Q38"/>
    <mergeCell ref="H38:I38"/>
    <mergeCell ref="C15:G15"/>
    <mergeCell ref="C11:D11"/>
    <mergeCell ref="X11:AE11"/>
    <mergeCell ref="X12:AA12"/>
    <mergeCell ref="X13:AA13"/>
    <mergeCell ref="AB12:AE12"/>
    <mergeCell ref="AB13:AE13"/>
    <mergeCell ref="Z15:AA15"/>
    <mergeCell ref="AB15:AC15"/>
    <mergeCell ref="AD15:AE15"/>
    <mergeCell ref="Q42:V42"/>
    <mergeCell ref="Q43:V43"/>
    <mergeCell ref="Z42:AE42"/>
    <mergeCell ref="Z43:AE43"/>
    <mergeCell ref="X41:AE41"/>
    <mergeCell ref="O41:V41"/>
  </mergeCells>
  <conditionalFormatting sqref="J39 L39 N39 P39 R39 T39 V39 X39 Z39 AB39 AD39">
    <cfRule type="cellIs" dxfId="2" priority="4" stopIfTrue="1" operator="greaterThanOrEqual">
      <formula>#REF!</formula>
    </cfRule>
  </conditionalFormatting>
  <conditionalFormatting sqref="H38:AE38">
    <cfRule type="cellIs" dxfId="1" priority="1" stopIfTrue="1" operator="lessThanOrEqual">
      <formula>$H$39</formula>
    </cfRule>
    <cfRule type="cellIs" dxfId="0" priority="3" stopIfTrue="1" operator="greaterThanOrEqual">
      <formula>$H$39</formula>
    </cfRule>
  </conditionalFormatting>
  <dataValidations count="1">
    <dataValidation type="whole" operator="equal" allowBlank="1" showInputMessage="1" showErrorMessage="1" error="SOLO PUEDE DIGITAR 1" sqref="F17:G36">
      <formula1>1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menus!$B$3:$B$159</xm:f>
          </x14:formula1>
          <xm:sqref>C17:D36</xm:sqref>
        </x14:dataValidation>
        <x14:dataValidation type="list" allowBlank="1" showInputMessage="1" showErrorMessage="1">
          <x14:formula1>
            <xm:f>menus!$F$3:$F$18</xm:f>
          </x14:formula1>
          <xm:sqref>E17:E36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topLeftCell="E1" zoomScaleNormal="100" workbookViewId="0">
      <selection activeCell="L5" sqref="L5"/>
    </sheetView>
  </sheetViews>
  <sheetFormatPr baseColWidth="10" defaultColWidth="9.140625" defaultRowHeight="14.25" x14ac:dyDescent="0.2"/>
  <cols>
    <col min="1" max="1" width="1.85546875" style="74" customWidth="1"/>
    <col min="2" max="2" width="22.140625" style="74" customWidth="1"/>
    <col min="3" max="3" width="15.85546875" style="74" customWidth="1"/>
    <col min="4" max="4" width="17.42578125" style="74" customWidth="1"/>
    <col min="5" max="5" width="36.7109375" style="74" customWidth="1"/>
    <col min="6" max="6" width="14.5703125" style="74" customWidth="1"/>
    <col min="7" max="7" width="14.28515625" style="74" customWidth="1"/>
    <col min="8" max="8" width="17.5703125" style="74" customWidth="1"/>
    <col min="9" max="9" width="22.140625" style="74" customWidth="1"/>
    <col min="10" max="10" width="2.7109375" style="74" customWidth="1"/>
    <col min="11" max="11" width="13.7109375" style="74" customWidth="1"/>
    <col min="12" max="12" width="15.85546875" style="74" customWidth="1"/>
    <col min="13" max="13" width="9.140625" style="74"/>
    <col min="14" max="14" width="15.5703125" style="74" customWidth="1"/>
    <col min="15" max="15" width="11" style="74" customWidth="1"/>
    <col min="16" max="16384" width="9.140625" style="74"/>
  </cols>
  <sheetData>
    <row r="1" spans="1:12" ht="15" thickBot="1" x14ac:dyDescent="0.25"/>
    <row r="2" spans="1:12" ht="15.75" thickBot="1" x14ac:dyDescent="0.25">
      <c r="B2" s="83"/>
      <c r="C2" s="184" t="s">
        <v>23</v>
      </c>
      <c r="D2" s="184"/>
      <c r="E2" s="184"/>
      <c r="F2" s="184"/>
      <c r="G2" s="184"/>
      <c r="H2" s="184"/>
      <c r="I2" s="184"/>
      <c r="J2" s="184"/>
      <c r="K2" s="84" t="s">
        <v>26</v>
      </c>
      <c r="L2" s="85" t="s">
        <v>242</v>
      </c>
    </row>
    <row r="3" spans="1:12" ht="15.75" thickBot="1" x14ac:dyDescent="0.25">
      <c r="B3" s="86"/>
      <c r="C3" s="184"/>
      <c r="D3" s="184"/>
      <c r="E3" s="184"/>
      <c r="F3" s="184"/>
      <c r="G3" s="184"/>
      <c r="H3" s="184"/>
      <c r="I3" s="184"/>
      <c r="J3" s="184"/>
      <c r="K3" s="84" t="s">
        <v>27</v>
      </c>
      <c r="L3" s="85">
        <v>1</v>
      </c>
    </row>
    <row r="4" spans="1:12" ht="12.75" customHeight="1" thickBot="1" x14ac:dyDescent="0.25">
      <c r="B4" s="86"/>
      <c r="C4" s="185" t="s">
        <v>25</v>
      </c>
      <c r="D4" s="185"/>
      <c r="E4" s="185"/>
      <c r="F4" s="185"/>
      <c r="G4" s="185"/>
      <c r="H4" s="185"/>
      <c r="I4" s="185"/>
      <c r="J4" s="185"/>
      <c r="K4" s="84" t="s">
        <v>24</v>
      </c>
      <c r="L4" s="92">
        <v>43999</v>
      </c>
    </row>
    <row r="5" spans="1:12" ht="15" customHeight="1" thickBot="1" x14ac:dyDescent="0.25">
      <c r="B5" s="87"/>
      <c r="C5" s="185"/>
      <c r="D5" s="185"/>
      <c r="E5" s="185"/>
      <c r="F5" s="185"/>
      <c r="G5" s="185"/>
      <c r="H5" s="185"/>
      <c r="I5" s="185"/>
      <c r="J5" s="185"/>
      <c r="K5" s="84" t="s">
        <v>28</v>
      </c>
      <c r="L5" s="85" t="s">
        <v>244</v>
      </c>
    </row>
    <row r="6" spans="1:12" s="77" customFormat="1" ht="15" customHeight="1" x14ac:dyDescent="0.2">
      <c r="A6" s="75"/>
      <c r="B6" s="75"/>
      <c r="C6" s="19"/>
      <c r="D6" s="19"/>
      <c r="E6" s="19"/>
      <c r="F6" s="19"/>
      <c r="G6" s="19"/>
      <c r="H6" s="19"/>
      <c r="I6" s="19"/>
      <c r="J6" s="76"/>
      <c r="K6" s="75"/>
      <c r="L6" s="75"/>
    </row>
    <row r="7" spans="1:12" ht="15.75" x14ac:dyDescent="0.2">
      <c r="B7" s="196" t="s">
        <v>48</v>
      </c>
      <c r="C7" s="196"/>
      <c r="D7" s="196"/>
      <c r="E7" s="196"/>
      <c r="F7" s="196"/>
      <c r="G7" s="196"/>
      <c r="H7" s="196"/>
      <c r="I7" s="196"/>
      <c r="J7" s="196"/>
      <c r="K7" s="196"/>
      <c r="L7" s="196"/>
    </row>
    <row r="8" spans="1:12" s="77" customFormat="1" ht="15.75" x14ac:dyDescent="0.2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</row>
    <row r="9" spans="1:12" ht="15" x14ac:dyDescent="0.2">
      <c r="B9" s="88" t="s">
        <v>47</v>
      </c>
      <c r="C9" s="195"/>
      <c r="D9" s="195"/>
      <c r="E9" s="195"/>
      <c r="F9" s="195"/>
      <c r="G9" s="195"/>
      <c r="H9" s="195"/>
      <c r="I9" s="195"/>
      <c r="J9" s="195"/>
      <c r="K9" s="195"/>
      <c r="L9" s="195"/>
    </row>
    <row r="10" spans="1:12" ht="15" x14ac:dyDescent="0.2">
      <c r="B10" s="88" t="s">
        <v>0</v>
      </c>
      <c r="C10" s="192"/>
      <c r="D10" s="192"/>
    </row>
    <row r="11" spans="1:12" ht="15" x14ac:dyDescent="0.2">
      <c r="B11" s="88" t="s">
        <v>8</v>
      </c>
      <c r="C11" s="193"/>
      <c r="D11" s="193"/>
      <c r="H11" s="78"/>
    </row>
    <row r="12" spans="1:12" ht="15.75" thickBot="1" x14ac:dyDescent="0.25">
      <c r="B12" s="79"/>
      <c r="C12" s="194"/>
      <c r="D12" s="194"/>
      <c r="H12" s="80"/>
    </row>
    <row r="13" spans="1:12" ht="30.75" thickBot="1" x14ac:dyDescent="0.25">
      <c r="B13" s="89" t="s">
        <v>245</v>
      </c>
      <c r="C13" s="89" t="s">
        <v>3</v>
      </c>
      <c r="D13" s="89" t="s">
        <v>32</v>
      </c>
      <c r="E13" s="89" t="s">
        <v>33</v>
      </c>
      <c r="F13" s="89" t="s">
        <v>49</v>
      </c>
      <c r="G13" s="89" t="s">
        <v>50</v>
      </c>
      <c r="H13" s="89" t="s">
        <v>1</v>
      </c>
      <c r="I13" s="89" t="s">
        <v>2</v>
      </c>
      <c r="K13" s="90" t="s">
        <v>20</v>
      </c>
      <c r="L13" s="89" t="s">
        <v>21</v>
      </c>
    </row>
    <row r="14" spans="1:12" s="77" customFormat="1" ht="31.5" customHeight="1" thickBot="1" x14ac:dyDescent="0.25">
      <c r="B14" s="96"/>
      <c r="C14" s="11"/>
      <c r="D14" s="3"/>
      <c r="E14" s="4"/>
      <c r="F14" s="97"/>
      <c r="G14" s="97"/>
      <c r="H14" s="98">
        <v>0</v>
      </c>
      <c r="I14" s="97"/>
      <c r="K14" s="57" t="s">
        <v>5</v>
      </c>
      <c r="L14" s="94">
        <f>SUMIF(C14:C29,"ENERO",H14:H29)</f>
        <v>0</v>
      </c>
    </row>
    <row r="15" spans="1:12" ht="27.75" customHeight="1" thickBot="1" x14ac:dyDescent="0.25">
      <c r="B15" s="2"/>
      <c r="C15" s="11"/>
      <c r="D15" s="3"/>
      <c r="E15" s="4"/>
      <c r="F15" s="16"/>
      <c r="G15" s="16"/>
      <c r="H15" s="99">
        <v>0</v>
      </c>
      <c r="I15" s="9"/>
      <c r="K15" s="57" t="s">
        <v>10</v>
      </c>
      <c r="L15" s="94">
        <f>SUMIF(C14:C29,"FEBRERO",H14:H29)</f>
        <v>0</v>
      </c>
    </row>
    <row r="16" spans="1:12" ht="27.75" customHeight="1" thickBot="1" x14ac:dyDescent="0.25">
      <c r="B16" s="2"/>
      <c r="C16" s="11"/>
      <c r="D16" s="3"/>
      <c r="E16" s="4"/>
      <c r="F16" s="16"/>
      <c r="G16" s="16"/>
      <c r="H16" s="99">
        <v>0</v>
      </c>
      <c r="I16" s="9"/>
      <c r="K16" s="57" t="s">
        <v>9</v>
      </c>
      <c r="L16" s="94">
        <f>SUMIF(C14:C29,"MARZO",H14:H29)</f>
        <v>0</v>
      </c>
    </row>
    <row r="17" spans="2:14" ht="27.75" customHeight="1" thickBot="1" x14ac:dyDescent="0.25">
      <c r="B17" s="2"/>
      <c r="C17" s="11"/>
      <c r="D17" s="3"/>
      <c r="E17" s="4"/>
      <c r="F17" s="16"/>
      <c r="G17" s="16"/>
      <c r="H17" s="99">
        <v>0</v>
      </c>
      <c r="I17" s="9"/>
      <c r="K17" s="57" t="s">
        <v>11</v>
      </c>
      <c r="L17" s="94">
        <f>SUMIF(C14:C29,"ABRIL",H14:H29)</f>
        <v>0</v>
      </c>
    </row>
    <row r="18" spans="2:14" ht="27.75" customHeight="1" thickBot="1" x14ac:dyDescent="0.25">
      <c r="B18" s="2"/>
      <c r="C18" s="11"/>
      <c r="D18" s="3"/>
      <c r="E18" s="4"/>
      <c r="F18" s="16"/>
      <c r="G18" s="16"/>
      <c r="H18" s="99">
        <v>0</v>
      </c>
      <c r="I18" s="9"/>
      <c r="K18" s="57" t="s">
        <v>12</v>
      </c>
      <c r="L18" s="94">
        <f>SUMIF(C14:C29,"MAYO",H14:H29)</f>
        <v>0</v>
      </c>
    </row>
    <row r="19" spans="2:14" ht="27.75" customHeight="1" thickBot="1" x14ac:dyDescent="0.25">
      <c r="B19" s="2"/>
      <c r="C19" s="11"/>
      <c r="D19" s="3"/>
      <c r="E19" s="4"/>
      <c r="F19" s="16"/>
      <c r="G19" s="16"/>
      <c r="H19" s="99">
        <v>0</v>
      </c>
      <c r="I19" s="9"/>
      <c r="K19" s="57" t="s">
        <v>13</v>
      </c>
      <c r="L19" s="94">
        <f>SUMIF(C14:C29,"JUNIO",H14:H29)</f>
        <v>0</v>
      </c>
    </row>
    <row r="20" spans="2:14" ht="27.75" customHeight="1" thickBot="1" x14ac:dyDescent="0.25">
      <c r="B20" s="2"/>
      <c r="C20" s="11"/>
      <c r="D20" s="5"/>
      <c r="E20" s="4"/>
      <c r="F20" s="16"/>
      <c r="G20" s="16"/>
      <c r="H20" s="99">
        <v>0</v>
      </c>
      <c r="I20" s="9"/>
      <c r="K20" s="57" t="s">
        <v>14</v>
      </c>
      <c r="L20" s="94">
        <f>SUMIF(C14:C29,"JULIO",H14:H29)</f>
        <v>0</v>
      </c>
    </row>
    <row r="21" spans="2:14" ht="27.75" customHeight="1" thickBot="1" x14ac:dyDescent="0.25">
      <c r="B21" s="2"/>
      <c r="C21" s="11"/>
      <c r="D21" s="5"/>
      <c r="E21" s="4"/>
      <c r="F21" s="16"/>
      <c r="G21" s="16"/>
      <c r="H21" s="99">
        <v>0</v>
      </c>
      <c r="I21" s="9"/>
      <c r="K21" s="57" t="s">
        <v>15</v>
      </c>
      <c r="L21" s="94">
        <f>SUMIF(C14:C29,"AGOSTO",H14:H29)</f>
        <v>0</v>
      </c>
    </row>
    <row r="22" spans="2:14" ht="27.75" customHeight="1" thickBot="1" x14ac:dyDescent="0.25">
      <c r="B22" s="2"/>
      <c r="C22" s="11" t="str">
        <f t="shared" ref="C22:C29" si="0">IF(B22="","",TEXT(B22,"MMMM YYYY"))</f>
        <v/>
      </c>
      <c r="D22" s="5"/>
      <c r="E22" s="4"/>
      <c r="F22" s="16"/>
      <c r="G22" s="16"/>
      <c r="H22" s="99">
        <v>0</v>
      </c>
      <c r="I22" s="9"/>
      <c r="K22" s="57" t="s">
        <v>16</v>
      </c>
      <c r="L22" s="94">
        <f>SUMIF(C14:C29,"SEPTIEMBRE",H14:H29)</f>
        <v>0</v>
      </c>
      <c r="N22" s="81"/>
    </row>
    <row r="23" spans="2:14" ht="27.75" customHeight="1" thickBot="1" x14ac:dyDescent="0.25">
      <c r="B23" s="2"/>
      <c r="C23" s="11" t="str">
        <f t="shared" si="0"/>
        <v/>
      </c>
      <c r="D23" s="5"/>
      <c r="E23" s="4"/>
      <c r="F23" s="16"/>
      <c r="G23" s="16"/>
      <c r="H23" s="99">
        <v>0</v>
      </c>
      <c r="I23" s="9"/>
      <c r="K23" s="57" t="s">
        <v>17</v>
      </c>
      <c r="L23" s="94">
        <f>SUMIF(C14:C29,"OCTUBRE",H14:H29)</f>
        <v>0</v>
      </c>
      <c r="N23" s="81"/>
    </row>
    <row r="24" spans="2:14" ht="27.75" customHeight="1" thickBot="1" x14ac:dyDescent="0.25">
      <c r="B24" s="2"/>
      <c r="C24" s="11" t="str">
        <f t="shared" si="0"/>
        <v/>
      </c>
      <c r="D24" s="5"/>
      <c r="E24" s="4"/>
      <c r="F24" s="16"/>
      <c r="G24" s="16"/>
      <c r="H24" s="99">
        <v>0</v>
      </c>
      <c r="I24" s="9"/>
      <c r="K24" s="57" t="s">
        <v>18</v>
      </c>
      <c r="L24" s="94">
        <f>SUMIF(C14:C29,"NOVIEMBRE",H14:H29)</f>
        <v>0</v>
      </c>
      <c r="N24" s="81"/>
    </row>
    <row r="25" spans="2:14" ht="27.75" customHeight="1" thickBot="1" x14ac:dyDescent="0.25">
      <c r="B25" s="2"/>
      <c r="C25" s="11" t="str">
        <f t="shared" si="0"/>
        <v/>
      </c>
      <c r="D25" s="5"/>
      <c r="E25" s="4"/>
      <c r="F25" s="16"/>
      <c r="G25" s="16"/>
      <c r="H25" s="99">
        <v>0</v>
      </c>
      <c r="I25" s="9"/>
      <c r="K25" s="91" t="s">
        <v>19</v>
      </c>
      <c r="L25" s="94">
        <f>SUMIF(C14:C29,"DICIEMBRE",H14:H30)</f>
        <v>0</v>
      </c>
      <c r="N25" s="81"/>
    </row>
    <row r="26" spans="2:14" ht="27.75" customHeight="1" x14ac:dyDescent="0.2">
      <c r="B26" s="2"/>
      <c r="C26" s="11" t="str">
        <f t="shared" si="0"/>
        <v/>
      </c>
      <c r="D26" s="5"/>
      <c r="E26" s="4"/>
      <c r="F26" s="16"/>
      <c r="G26" s="16"/>
      <c r="H26" s="99">
        <v>0</v>
      </c>
      <c r="I26" s="9"/>
      <c r="N26" s="81"/>
    </row>
    <row r="27" spans="2:14" ht="27.75" customHeight="1" x14ac:dyDescent="0.2">
      <c r="B27" s="82"/>
      <c r="C27" s="11" t="str">
        <f t="shared" si="0"/>
        <v/>
      </c>
      <c r="D27" s="5"/>
      <c r="E27" s="4"/>
      <c r="F27" s="16"/>
      <c r="G27" s="16"/>
      <c r="H27" s="99">
        <v>0</v>
      </c>
      <c r="I27" s="9"/>
      <c r="N27" s="81"/>
    </row>
    <row r="28" spans="2:14" ht="27.75" customHeight="1" x14ac:dyDescent="0.2">
      <c r="B28" s="2"/>
      <c r="C28" s="11" t="str">
        <f t="shared" si="0"/>
        <v/>
      </c>
      <c r="D28" s="5"/>
      <c r="E28" s="4"/>
      <c r="F28" s="16"/>
      <c r="G28" s="16"/>
      <c r="H28" s="99">
        <v>0</v>
      </c>
      <c r="I28" s="9"/>
      <c r="N28" s="81"/>
    </row>
    <row r="29" spans="2:14" ht="27.75" customHeight="1" thickBot="1" x14ac:dyDescent="0.25">
      <c r="B29" s="6"/>
      <c r="C29" s="12" t="str">
        <f t="shared" si="0"/>
        <v/>
      </c>
      <c r="D29" s="7"/>
      <c r="E29" s="8"/>
      <c r="F29" s="17"/>
      <c r="G29" s="17"/>
      <c r="H29" s="100">
        <v>0</v>
      </c>
      <c r="I29" s="10"/>
      <c r="N29" s="81"/>
    </row>
    <row r="30" spans="2:14" ht="15" thickBot="1" x14ac:dyDescent="0.25"/>
    <row r="31" spans="2:14" ht="15.75" thickBot="1" x14ac:dyDescent="0.25">
      <c r="B31" s="186" t="s">
        <v>31</v>
      </c>
      <c r="C31" s="187"/>
      <c r="D31" s="187"/>
      <c r="E31" s="187"/>
      <c r="F31" s="187"/>
      <c r="G31" s="188"/>
      <c r="H31" s="95">
        <f>SUM(H14:H29)</f>
        <v>0</v>
      </c>
    </row>
    <row r="32" spans="2:14" ht="8.25" customHeight="1" thickBot="1" x14ac:dyDescent="0.25"/>
    <row r="33" spans="2:9" ht="40.5" customHeight="1" thickBot="1" x14ac:dyDescent="0.25">
      <c r="B33" s="189" t="s">
        <v>39</v>
      </c>
      <c r="C33" s="190"/>
      <c r="D33" s="190"/>
      <c r="E33" s="190"/>
      <c r="F33" s="190"/>
      <c r="G33" s="190"/>
      <c r="H33" s="190"/>
      <c r="I33" s="191"/>
    </row>
  </sheetData>
  <sheetProtection password="DC4E" sheet="1" objects="1" scenarios="1" formatRows="0" insertRows="0" deleteRows="0"/>
  <mergeCells count="9">
    <mergeCell ref="C2:J3"/>
    <mergeCell ref="C4:J5"/>
    <mergeCell ref="B31:G31"/>
    <mergeCell ref="B33:I33"/>
    <mergeCell ref="C10:D10"/>
    <mergeCell ref="C11:D11"/>
    <mergeCell ref="C12:D12"/>
    <mergeCell ref="C9:L9"/>
    <mergeCell ref="B7:L7"/>
  </mergeCells>
  <phoneticPr fontId="2" type="noConversion"/>
  <printOptions horizontalCentered="1"/>
  <pageMargins left="0.5" right="0.5" top="0.5" bottom="0.5" header="0.25" footer="0.25"/>
  <pageSetup fitToHeight="0" orientation="portrait" r:id="rId1"/>
  <headerFooter alignWithMargins="0">
    <oddFooter>&amp;R&amp;8http://www.vertex42.com/ExcelTemplates/vehicle-maintenance-log.html</oddFooter>
  </headerFooter>
  <ignoredErrors>
    <ignoredError sqref="C22:C27 C28:C29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menus!$B$3:$B$158</xm:f>
          </x14:formula1>
          <xm:sqref>C9:L9</xm:sqref>
        </x14:dataValidation>
        <x14:dataValidation type="list" allowBlank="1" showInputMessage="1" showErrorMessage="1">
          <x14:formula1>
            <xm:f>menus!$H$3:$H$14</xm:f>
          </x14:formula1>
          <xm:sqref>C14:C29</xm:sqref>
        </x14:dataValidation>
        <x14:dataValidation type="list" allowBlank="1" showInputMessage="1" showErrorMessage="1">
          <x14:formula1>
            <xm:f>menus!$F$3:$F$18</xm:f>
          </x14:formula1>
          <xm:sqref>E14:E29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workbookViewId="0">
      <selection activeCell="M21" sqref="M21"/>
    </sheetView>
  </sheetViews>
  <sheetFormatPr baseColWidth="10" defaultRowHeight="12.75" x14ac:dyDescent="0.2"/>
  <cols>
    <col min="1" max="1" width="1.85546875" style="101" customWidth="1"/>
    <col min="2" max="2" width="13.7109375" style="101" customWidth="1"/>
    <col min="3" max="7" width="13.85546875" style="101" bestFit="1" customWidth="1"/>
    <col min="8" max="8" width="11.5703125" style="101" bestFit="1" customWidth="1"/>
    <col min="9" max="16384" width="11.42578125" style="101"/>
  </cols>
  <sheetData>
    <row r="1" spans="1:12" ht="13.5" thickBot="1" x14ac:dyDescent="0.25"/>
    <row r="2" spans="1:12" ht="13.5" thickBot="1" x14ac:dyDescent="0.25">
      <c r="A2" s="102"/>
      <c r="B2" s="199"/>
      <c r="C2" s="197" t="s">
        <v>23</v>
      </c>
      <c r="D2" s="197"/>
      <c r="E2" s="197"/>
      <c r="F2" s="197"/>
      <c r="G2" s="197"/>
      <c r="H2" s="197"/>
      <c r="I2" s="197"/>
      <c r="J2" s="197"/>
      <c r="K2" s="106" t="s">
        <v>26</v>
      </c>
      <c r="L2" s="107" t="s">
        <v>242</v>
      </c>
    </row>
    <row r="3" spans="1:12" ht="13.5" thickBot="1" x14ac:dyDescent="0.25">
      <c r="A3" s="102"/>
      <c r="B3" s="200"/>
      <c r="C3" s="197"/>
      <c r="D3" s="197"/>
      <c r="E3" s="197"/>
      <c r="F3" s="197"/>
      <c r="G3" s="197"/>
      <c r="H3" s="197"/>
      <c r="I3" s="197"/>
      <c r="J3" s="197"/>
      <c r="K3" s="108" t="s">
        <v>27</v>
      </c>
      <c r="L3" s="107">
        <v>1</v>
      </c>
    </row>
    <row r="4" spans="1:12" ht="13.5" thickBot="1" x14ac:dyDescent="0.25">
      <c r="A4" s="102"/>
      <c r="B4" s="200"/>
      <c r="C4" s="198" t="s">
        <v>25</v>
      </c>
      <c r="D4" s="198"/>
      <c r="E4" s="198"/>
      <c r="F4" s="198"/>
      <c r="G4" s="198"/>
      <c r="H4" s="198"/>
      <c r="I4" s="198"/>
      <c r="J4" s="198"/>
      <c r="K4" s="108" t="s">
        <v>24</v>
      </c>
      <c r="L4" s="109">
        <v>43999</v>
      </c>
    </row>
    <row r="5" spans="1:12" ht="13.5" thickBot="1" x14ac:dyDescent="0.25">
      <c r="A5" s="102"/>
      <c r="B5" s="201"/>
      <c r="C5" s="198"/>
      <c r="D5" s="198"/>
      <c r="E5" s="198"/>
      <c r="F5" s="198"/>
      <c r="G5" s="198"/>
      <c r="H5" s="198"/>
      <c r="I5" s="198"/>
      <c r="J5" s="198"/>
      <c r="K5" s="108" t="s">
        <v>28</v>
      </c>
      <c r="L5" s="107" t="s">
        <v>30</v>
      </c>
    </row>
    <row r="7" spans="1:12" ht="13.5" thickBot="1" x14ac:dyDescent="0.25">
      <c r="A7" s="103"/>
      <c r="B7" s="103"/>
      <c r="C7" s="103"/>
    </row>
    <row r="8" spans="1:12" ht="28.5" customHeight="1" thickBot="1" x14ac:dyDescent="0.25">
      <c r="B8" s="110" t="s">
        <v>20</v>
      </c>
      <c r="C8" s="110" t="s">
        <v>21</v>
      </c>
    </row>
    <row r="9" spans="1:12" ht="13.5" thickBot="1" x14ac:dyDescent="0.25">
      <c r="B9" s="111" t="s">
        <v>5</v>
      </c>
      <c r="C9" s="112">
        <f>'CONTROL MMTO H2'!L14</f>
        <v>0</v>
      </c>
    </row>
    <row r="10" spans="1:12" ht="13.5" thickBot="1" x14ac:dyDescent="0.25">
      <c r="B10" s="111" t="s">
        <v>10</v>
      </c>
      <c r="C10" s="112">
        <f>'CONTROL MMTO H2'!L15</f>
        <v>0</v>
      </c>
    </row>
    <row r="11" spans="1:12" ht="13.5" thickBot="1" x14ac:dyDescent="0.25">
      <c r="B11" s="111" t="s">
        <v>9</v>
      </c>
      <c r="C11" s="112">
        <f>'CONTROL MMTO H2'!L16</f>
        <v>0</v>
      </c>
    </row>
    <row r="12" spans="1:12" ht="13.5" thickBot="1" x14ac:dyDescent="0.25">
      <c r="B12" s="111" t="s">
        <v>11</v>
      </c>
      <c r="C12" s="112">
        <f>'CONTROL MMTO H2'!L17</f>
        <v>0</v>
      </c>
    </row>
    <row r="13" spans="1:12" ht="13.5" thickBot="1" x14ac:dyDescent="0.25">
      <c r="B13" s="111" t="s">
        <v>12</v>
      </c>
      <c r="C13" s="112">
        <f>'CONTROL MMTO H2'!L18</f>
        <v>0</v>
      </c>
    </row>
    <row r="14" spans="1:12" ht="13.5" thickBot="1" x14ac:dyDescent="0.25">
      <c r="B14" s="111" t="s">
        <v>13</v>
      </c>
      <c r="C14" s="112">
        <f>'CONTROL MMTO H2'!L19</f>
        <v>0</v>
      </c>
    </row>
    <row r="15" spans="1:12" ht="13.5" thickBot="1" x14ac:dyDescent="0.25">
      <c r="B15" s="111" t="s">
        <v>14</v>
      </c>
      <c r="C15" s="112">
        <f>'CONTROL MMTO H2'!L20</f>
        <v>0</v>
      </c>
    </row>
    <row r="16" spans="1:12" ht="13.5" thickBot="1" x14ac:dyDescent="0.25">
      <c r="B16" s="111" t="s">
        <v>15</v>
      </c>
      <c r="C16" s="112">
        <f>'CONTROL MMTO H2'!L21</f>
        <v>0</v>
      </c>
    </row>
    <row r="17" spans="1:3" ht="13.5" thickBot="1" x14ac:dyDescent="0.25">
      <c r="B17" s="111" t="s">
        <v>16</v>
      </c>
      <c r="C17" s="112">
        <f>'CONTROL MMTO H2'!L22</f>
        <v>0</v>
      </c>
    </row>
    <row r="18" spans="1:3" ht="13.5" thickBot="1" x14ac:dyDescent="0.25">
      <c r="B18" s="111" t="s">
        <v>17</v>
      </c>
      <c r="C18" s="112">
        <f>'CONTROL MMTO H2'!L23</f>
        <v>0</v>
      </c>
    </row>
    <row r="19" spans="1:3" ht="13.5" thickBot="1" x14ac:dyDescent="0.25">
      <c r="B19" s="111" t="s">
        <v>18</v>
      </c>
      <c r="C19" s="112">
        <f>'CONTROL MMTO H2'!L24</f>
        <v>0</v>
      </c>
    </row>
    <row r="20" spans="1:3" ht="13.5" thickBot="1" x14ac:dyDescent="0.25">
      <c r="B20" s="111" t="s">
        <v>19</v>
      </c>
      <c r="C20" s="112">
        <f>'CONTROL MMTO H2'!L25</f>
        <v>0</v>
      </c>
    </row>
    <row r="21" spans="1:3" x14ac:dyDescent="0.2">
      <c r="A21" s="102"/>
      <c r="B21" s="104"/>
    </row>
    <row r="22" spans="1:3" x14ac:dyDescent="0.2">
      <c r="A22" s="102"/>
      <c r="B22" s="104"/>
    </row>
    <row r="23" spans="1:3" x14ac:dyDescent="0.2">
      <c r="A23" s="105"/>
    </row>
    <row r="24" spans="1:3" x14ac:dyDescent="0.2">
      <c r="A24" s="105"/>
    </row>
    <row r="25" spans="1:3" x14ac:dyDescent="0.2">
      <c r="A25" s="105"/>
    </row>
    <row r="26" spans="1:3" x14ac:dyDescent="0.2">
      <c r="A26" s="105"/>
    </row>
    <row r="27" spans="1:3" x14ac:dyDescent="0.2">
      <c r="A27" s="105"/>
    </row>
    <row r="28" spans="1:3" x14ac:dyDescent="0.2">
      <c r="A28" s="105"/>
    </row>
    <row r="29" spans="1:3" x14ac:dyDescent="0.2">
      <c r="A29" s="105"/>
    </row>
    <row r="30" spans="1:3" x14ac:dyDescent="0.2">
      <c r="A30" s="105"/>
    </row>
  </sheetData>
  <sheetProtection password="DC4E" sheet="1" objects="1" scenarios="1"/>
  <mergeCells count="3">
    <mergeCell ref="C2:J3"/>
    <mergeCell ref="C4:J5"/>
    <mergeCell ref="B2:B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4"/>
  <sheetViews>
    <sheetView topLeftCell="C1" workbookViewId="0">
      <selection activeCell="I11" sqref="I11"/>
    </sheetView>
  </sheetViews>
  <sheetFormatPr baseColWidth="10" defaultRowHeight="12.75" x14ac:dyDescent="0.2"/>
  <cols>
    <col min="1" max="1" width="2.28515625" customWidth="1"/>
    <col min="2" max="2" width="102.28515625" bestFit="1" customWidth="1"/>
    <col min="3" max="3" width="2.5703125" customWidth="1"/>
    <col min="4" max="4" width="35.28515625" customWidth="1"/>
    <col min="5" max="5" width="2" customWidth="1"/>
    <col min="6" max="6" width="50.85546875" bestFit="1" customWidth="1"/>
    <col min="7" max="7" width="1.7109375" customWidth="1"/>
  </cols>
  <sheetData>
    <row r="2" spans="2:8" x14ac:dyDescent="0.2">
      <c r="B2" s="13" t="s">
        <v>46</v>
      </c>
      <c r="D2" s="13" t="s">
        <v>54</v>
      </c>
      <c r="F2" s="13" t="s">
        <v>209</v>
      </c>
      <c r="H2" s="13" t="s">
        <v>20</v>
      </c>
    </row>
    <row r="3" spans="2:8" x14ac:dyDescent="0.2">
      <c r="B3" s="1" t="s">
        <v>45</v>
      </c>
      <c r="D3" s="14" t="s">
        <v>46</v>
      </c>
      <c r="F3" s="1" t="s">
        <v>210</v>
      </c>
      <c r="H3" s="1" t="s">
        <v>5</v>
      </c>
    </row>
    <row r="4" spans="2:8" x14ac:dyDescent="0.2">
      <c r="B4" s="1" t="s">
        <v>55</v>
      </c>
      <c r="D4" s="14" t="s">
        <v>226</v>
      </c>
      <c r="F4" s="1" t="s">
        <v>211</v>
      </c>
      <c r="H4" s="1" t="s">
        <v>10</v>
      </c>
    </row>
    <row r="5" spans="2:8" x14ac:dyDescent="0.2">
      <c r="B5" s="1" t="s">
        <v>56</v>
      </c>
      <c r="D5" s="14"/>
      <c r="F5" s="1" t="s">
        <v>212</v>
      </c>
      <c r="H5" s="1" t="s">
        <v>9</v>
      </c>
    </row>
    <row r="6" spans="2:8" x14ac:dyDescent="0.2">
      <c r="B6" s="1" t="s">
        <v>57</v>
      </c>
      <c r="D6" s="14"/>
      <c r="F6" s="1" t="s">
        <v>213</v>
      </c>
      <c r="H6" s="1" t="s">
        <v>11</v>
      </c>
    </row>
    <row r="7" spans="2:8" x14ac:dyDescent="0.2">
      <c r="B7" s="1" t="s">
        <v>58</v>
      </c>
      <c r="D7" s="14"/>
      <c r="F7" s="1" t="s">
        <v>214</v>
      </c>
      <c r="H7" s="1" t="s">
        <v>12</v>
      </c>
    </row>
    <row r="8" spans="2:8" x14ac:dyDescent="0.2">
      <c r="B8" s="1" t="s">
        <v>59</v>
      </c>
      <c r="D8" s="14"/>
      <c r="F8" s="1" t="s">
        <v>215</v>
      </c>
      <c r="H8" s="1" t="s">
        <v>13</v>
      </c>
    </row>
    <row r="9" spans="2:8" x14ac:dyDescent="0.2">
      <c r="B9" s="1" t="s">
        <v>60</v>
      </c>
      <c r="D9" s="14"/>
      <c r="F9" s="1" t="s">
        <v>216</v>
      </c>
      <c r="H9" s="1" t="s">
        <v>14</v>
      </c>
    </row>
    <row r="10" spans="2:8" x14ac:dyDescent="0.2">
      <c r="B10" s="1" t="s">
        <v>61</v>
      </c>
      <c r="D10" s="14"/>
      <c r="F10" s="1" t="s">
        <v>217</v>
      </c>
      <c r="H10" s="1" t="s">
        <v>15</v>
      </c>
    </row>
    <row r="11" spans="2:8" x14ac:dyDescent="0.2">
      <c r="B11" s="1" t="s">
        <v>62</v>
      </c>
      <c r="D11" s="14"/>
      <c r="F11" s="1" t="s">
        <v>218</v>
      </c>
      <c r="H11" s="1" t="s">
        <v>16</v>
      </c>
    </row>
    <row r="12" spans="2:8" x14ac:dyDescent="0.2">
      <c r="B12" s="1" t="s">
        <v>63</v>
      </c>
      <c r="D12" s="14"/>
      <c r="F12" s="1" t="s">
        <v>219</v>
      </c>
      <c r="H12" s="1" t="s">
        <v>17</v>
      </c>
    </row>
    <row r="13" spans="2:8" x14ac:dyDescent="0.2">
      <c r="B13" s="1" t="s">
        <v>64</v>
      </c>
      <c r="D13" s="14"/>
      <c r="F13" s="1" t="s">
        <v>220</v>
      </c>
      <c r="H13" s="1" t="s">
        <v>18</v>
      </c>
    </row>
    <row r="14" spans="2:8" x14ac:dyDescent="0.2">
      <c r="B14" s="1" t="s">
        <v>65</v>
      </c>
      <c r="D14" s="14"/>
      <c r="F14" s="1" t="s">
        <v>221</v>
      </c>
      <c r="H14" s="1" t="s">
        <v>19</v>
      </c>
    </row>
    <row r="15" spans="2:8" x14ac:dyDescent="0.2">
      <c r="B15" s="1" t="s">
        <v>66</v>
      </c>
      <c r="D15" s="14"/>
      <c r="F15" s="1" t="s">
        <v>222</v>
      </c>
    </row>
    <row r="16" spans="2:8" x14ac:dyDescent="0.2">
      <c r="B16" s="1" t="s">
        <v>67</v>
      </c>
      <c r="D16" s="14"/>
      <c r="F16" s="1" t="s">
        <v>223</v>
      </c>
    </row>
    <row r="17" spans="2:6" x14ac:dyDescent="0.2">
      <c r="B17" s="1" t="s">
        <v>68</v>
      </c>
      <c r="D17" s="14"/>
      <c r="F17" s="1" t="s">
        <v>224</v>
      </c>
    </row>
    <row r="18" spans="2:6" x14ac:dyDescent="0.2">
      <c r="B18" s="1" t="s">
        <v>69</v>
      </c>
      <c r="D18" s="14"/>
      <c r="F18" s="1" t="s">
        <v>225</v>
      </c>
    </row>
    <row r="19" spans="2:6" x14ac:dyDescent="0.2">
      <c r="B19" s="1" t="s">
        <v>70</v>
      </c>
      <c r="D19" s="14"/>
    </row>
    <row r="20" spans="2:6" x14ac:dyDescent="0.2">
      <c r="B20" s="1" t="s">
        <v>71</v>
      </c>
      <c r="D20" s="14"/>
    </row>
    <row r="21" spans="2:6" x14ac:dyDescent="0.2">
      <c r="B21" s="1" t="s">
        <v>72</v>
      </c>
      <c r="D21" s="14"/>
    </row>
    <row r="22" spans="2:6" x14ac:dyDescent="0.2">
      <c r="B22" s="1" t="s">
        <v>73</v>
      </c>
      <c r="D22" s="14"/>
    </row>
    <row r="23" spans="2:6" x14ac:dyDescent="0.2">
      <c r="B23" s="1" t="s">
        <v>74</v>
      </c>
      <c r="D23" s="14"/>
    </row>
    <row r="24" spans="2:6" x14ac:dyDescent="0.2">
      <c r="B24" s="1" t="s">
        <v>75</v>
      </c>
      <c r="D24" s="14"/>
    </row>
    <row r="25" spans="2:6" x14ac:dyDescent="0.2">
      <c r="B25" s="1" t="s">
        <v>76</v>
      </c>
      <c r="D25" s="14"/>
    </row>
    <row r="26" spans="2:6" x14ac:dyDescent="0.2">
      <c r="B26" s="1" t="s">
        <v>77</v>
      </c>
      <c r="D26" s="14"/>
    </row>
    <row r="27" spans="2:6" x14ac:dyDescent="0.2">
      <c r="B27" s="1" t="s">
        <v>78</v>
      </c>
      <c r="D27" s="14"/>
    </row>
    <row r="28" spans="2:6" x14ac:dyDescent="0.2">
      <c r="B28" s="1" t="s">
        <v>79</v>
      </c>
      <c r="D28" s="14"/>
    </row>
    <row r="29" spans="2:6" x14ac:dyDescent="0.2">
      <c r="B29" s="1" t="s">
        <v>80</v>
      </c>
    </row>
    <row r="30" spans="2:6" x14ac:dyDescent="0.2">
      <c r="B30" s="1" t="s">
        <v>81</v>
      </c>
    </row>
    <row r="31" spans="2:6" x14ac:dyDescent="0.2">
      <c r="B31" s="1" t="s">
        <v>82</v>
      </c>
    </row>
    <row r="32" spans="2:6" x14ac:dyDescent="0.2">
      <c r="B32" s="1" t="s">
        <v>83</v>
      </c>
    </row>
    <row r="33" spans="2:2" x14ac:dyDescent="0.2">
      <c r="B33" s="1" t="s">
        <v>84</v>
      </c>
    </row>
    <row r="34" spans="2:2" x14ac:dyDescent="0.2">
      <c r="B34" s="1" t="s">
        <v>85</v>
      </c>
    </row>
    <row r="35" spans="2:2" x14ac:dyDescent="0.2">
      <c r="B35" s="1" t="s">
        <v>86</v>
      </c>
    </row>
    <row r="36" spans="2:2" x14ac:dyDescent="0.2">
      <c r="B36" s="1" t="s">
        <v>87</v>
      </c>
    </row>
    <row r="37" spans="2:2" x14ac:dyDescent="0.2">
      <c r="B37" s="1" t="s">
        <v>88</v>
      </c>
    </row>
    <row r="38" spans="2:2" x14ac:dyDescent="0.2">
      <c r="B38" s="1" t="s">
        <v>89</v>
      </c>
    </row>
    <row r="39" spans="2:2" x14ac:dyDescent="0.2">
      <c r="B39" s="1" t="s">
        <v>90</v>
      </c>
    </row>
    <row r="40" spans="2:2" x14ac:dyDescent="0.2">
      <c r="B40" s="1" t="s">
        <v>91</v>
      </c>
    </row>
    <row r="41" spans="2:2" x14ac:dyDescent="0.2">
      <c r="B41" s="1" t="s">
        <v>92</v>
      </c>
    </row>
    <row r="42" spans="2:2" x14ac:dyDescent="0.2">
      <c r="B42" s="1" t="s">
        <v>93</v>
      </c>
    </row>
    <row r="43" spans="2:2" x14ac:dyDescent="0.2">
      <c r="B43" s="1" t="s">
        <v>94</v>
      </c>
    </row>
    <row r="44" spans="2:2" x14ac:dyDescent="0.2">
      <c r="B44" s="1" t="s">
        <v>95</v>
      </c>
    </row>
    <row r="45" spans="2:2" x14ac:dyDescent="0.2">
      <c r="B45" s="1" t="s">
        <v>96</v>
      </c>
    </row>
    <row r="46" spans="2:2" x14ac:dyDescent="0.2">
      <c r="B46" s="1" t="s">
        <v>97</v>
      </c>
    </row>
    <row r="47" spans="2:2" x14ac:dyDescent="0.2">
      <c r="B47" s="1" t="s">
        <v>98</v>
      </c>
    </row>
    <row r="48" spans="2:2" x14ac:dyDescent="0.2">
      <c r="B48" s="1" t="s">
        <v>99</v>
      </c>
    </row>
    <row r="49" spans="2:2" x14ac:dyDescent="0.2">
      <c r="B49" s="1" t="s">
        <v>100</v>
      </c>
    </row>
    <row r="50" spans="2:2" x14ac:dyDescent="0.2">
      <c r="B50" s="1" t="s">
        <v>101</v>
      </c>
    </row>
    <row r="51" spans="2:2" x14ac:dyDescent="0.2">
      <c r="B51" s="1" t="s">
        <v>102</v>
      </c>
    </row>
    <row r="52" spans="2:2" x14ac:dyDescent="0.2">
      <c r="B52" s="1" t="s">
        <v>103</v>
      </c>
    </row>
    <row r="53" spans="2:2" x14ac:dyDescent="0.2">
      <c r="B53" s="1" t="s">
        <v>104</v>
      </c>
    </row>
    <row r="54" spans="2:2" x14ac:dyDescent="0.2">
      <c r="B54" s="1" t="s">
        <v>105</v>
      </c>
    </row>
    <row r="55" spans="2:2" x14ac:dyDescent="0.2">
      <c r="B55" s="1" t="s">
        <v>106</v>
      </c>
    </row>
    <row r="56" spans="2:2" x14ac:dyDescent="0.2">
      <c r="B56" s="1" t="s">
        <v>107</v>
      </c>
    </row>
    <row r="57" spans="2:2" x14ac:dyDescent="0.2">
      <c r="B57" s="1" t="s">
        <v>108</v>
      </c>
    </row>
    <row r="58" spans="2:2" x14ac:dyDescent="0.2">
      <c r="B58" s="1" t="s">
        <v>109</v>
      </c>
    </row>
    <row r="59" spans="2:2" x14ac:dyDescent="0.2">
      <c r="B59" s="1" t="s">
        <v>110</v>
      </c>
    </row>
    <row r="60" spans="2:2" x14ac:dyDescent="0.2">
      <c r="B60" s="1" t="s">
        <v>111</v>
      </c>
    </row>
    <row r="61" spans="2:2" x14ac:dyDescent="0.2">
      <c r="B61" s="1" t="s">
        <v>112</v>
      </c>
    </row>
    <row r="62" spans="2:2" x14ac:dyDescent="0.2">
      <c r="B62" s="1" t="s">
        <v>113</v>
      </c>
    </row>
    <row r="63" spans="2:2" x14ac:dyDescent="0.2">
      <c r="B63" s="1" t="s">
        <v>114</v>
      </c>
    </row>
    <row r="64" spans="2:2" x14ac:dyDescent="0.2">
      <c r="B64" s="1" t="s">
        <v>115</v>
      </c>
    </row>
    <row r="65" spans="2:2" x14ac:dyDescent="0.2">
      <c r="B65" s="1" t="s">
        <v>116</v>
      </c>
    </row>
    <row r="66" spans="2:2" x14ac:dyDescent="0.2">
      <c r="B66" s="1" t="s">
        <v>117</v>
      </c>
    </row>
    <row r="67" spans="2:2" x14ac:dyDescent="0.2">
      <c r="B67" s="1" t="s">
        <v>118</v>
      </c>
    </row>
    <row r="68" spans="2:2" x14ac:dyDescent="0.2">
      <c r="B68" s="1" t="s">
        <v>119</v>
      </c>
    </row>
    <row r="69" spans="2:2" x14ac:dyDescent="0.2">
      <c r="B69" s="1" t="s">
        <v>120</v>
      </c>
    </row>
    <row r="70" spans="2:2" x14ac:dyDescent="0.2">
      <c r="B70" s="1" t="s">
        <v>121</v>
      </c>
    </row>
    <row r="71" spans="2:2" x14ac:dyDescent="0.2">
      <c r="B71" s="1" t="s">
        <v>122</v>
      </c>
    </row>
    <row r="72" spans="2:2" x14ac:dyDescent="0.2">
      <c r="B72" s="1" t="s">
        <v>123</v>
      </c>
    </row>
    <row r="73" spans="2:2" x14ac:dyDescent="0.2">
      <c r="B73" s="1" t="s">
        <v>124</v>
      </c>
    </row>
    <row r="74" spans="2:2" x14ac:dyDescent="0.2">
      <c r="B74" s="1" t="s">
        <v>125</v>
      </c>
    </row>
    <row r="75" spans="2:2" x14ac:dyDescent="0.2">
      <c r="B75" s="1" t="s">
        <v>126</v>
      </c>
    </row>
    <row r="76" spans="2:2" x14ac:dyDescent="0.2">
      <c r="B76" s="1" t="s">
        <v>127</v>
      </c>
    </row>
    <row r="77" spans="2:2" x14ac:dyDescent="0.2">
      <c r="B77" s="1" t="s">
        <v>128</v>
      </c>
    </row>
    <row r="78" spans="2:2" x14ac:dyDescent="0.2">
      <c r="B78" s="1" t="s">
        <v>129</v>
      </c>
    </row>
    <row r="79" spans="2:2" x14ac:dyDescent="0.2">
      <c r="B79" s="1" t="s">
        <v>130</v>
      </c>
    </row>
    <row r="80" spans="2:2" x14ac:dyDescent="0.2">
      <c r="B80" s="1" t="s">
        <v>132</v>
      </c>
    </row>
    <row r="81" spans="2:2" x14ac:dyDescent="0.2">
      <c r="B81" s="1" t="s">
        <v>130</v>
      </c>
    </row>
    <row r="82" spans="2:2" x14ac:dyDescent="0.2">
      <c r="B82" s="1" t="s">
        <v>131</v>
      </c>
    </row>
    <row r="83" spans="2:2" x14ac:dyDescent="0.2">
      <c r="B83" s="1" t="s">
        <v>133</v>
      </c>
    </row>
    <row r="84" spans="2:2" x14ac:dyDescent="0.2">
      <c r="B84" s="1" t="s">
        <v>134</v>
      </c>
    </row>
    <row r="85" spans="2:2" x14ac:dyDescent="0.2">
      <c r="B85" s="1" t="s">
        <v>135</v>
      </c>
    </row>
    <row r="86" spans="2:2" x14ac:dyDescent="0.2">
      <c r="B86" s="1" t="s">
        <v>136</v>
      </c>
    </row>
    <row r="87" spans="2:2" x14ac:dyDescent="0.2">
      <c r="B87" s="1" t="s">
        <v>137</v>
      </c>
    </row>
    <row r="88" spans="2:2" x14ac:dyDescent="0.2">
      <c r="B88" s="1" t="s">
        <v>138</v>
      </c>
    </row>
    <row r="89" spans="2:2" x14ac:dyDescent="0.2">
      <c r="B89" s="1" t="s">
        <v>139</v>
      </c>
    </row>
    <row r="90" spans="2:2" x14ac:dyDescent="0.2">
      <c r="B90" s="1" t="s">
        <v>140</v>
      </c>
    </row>
    <row r="91" spans="2:2" x14ac:dyDescent="0.2">
      <c r="B91" s="1" t="s">
        <v>141</v>
      </c>
    </row>
    <row r="92" spans="2:2" x14ac:dyDescent="0.2">
      <c r="B92" s="1" t="s">
        <v>142</v>
      </c>
    </row>
    <row r="93" spans="2:2" x14ac:dyDescent="0.2">
      <c r="B93" s="1" t="s">
        <v>143</v>
      </c>
    </row>
    <row r="94" spans="2:2" x14ac:dyDescent="0.2">
      <c r="B94" s="1" t="s">
        <v>144</v>
      </c>
    </row>
    <row r="95" spans="2:2" x14ac:dyDescent="0.2">
      <c r="B95" s="1" t="s">
        <v>145</v>
      </c>
    </row>
    <row r="96" spans="2:2" x14ac:dyDescent="0.2">
      <c r="B96" s="1" t="s">
        <v>146</v>
      </c>
    </row>
    <row r="97" spans="2:2" x14ac:dyDescent="0.2">
      <c r="B97" s="1" t="s">
        <v>147</v>
      </c>
    </row>
    <row r="98" spans="2:2" x14ac:dyDescent="0.2">
      <c r="B98" s="1" t="s">
        <v>148</v>
      </c>
    </row>
    <row r="99" spans="2:2" x14ac:dyDescent="0.2">
      <c r="B99" s="1" t="s">
        <v>149</v>
      </c>
    </row>
    <row r="100" spans="2:2" x14ac:dyDescent="0.2">
      <c r="B100" s="1" t="s">
        <v>150</v>
      </c>
    </row>
    <row r="101" spans="2:2" x14ac:dyDescent="0.2">
      <c r="B101" s="1" t="s">
        <v>151</v>
      </c>
    </row>
    <row r="102" spans="2:2" x14ac:dyDescent="0.2">
      <c r="B102" s="1" t="s">
        <v>152</v>
      </c>
    </row>
    <row r="103" spans="2:2" x14ac:dyDescent="0.2">
      <c r="B103" s="1" t="s">
        <v>153</v>
      </c>
    </row>
    <row r="104" spans="2:2" x14ac:dyDescent="0.2">
      <c r="B104" s="1" t="s">
        <v>154</v>
      </c>
    </row>
    <row r="105" spans="2:2" x14ac:dyDescent="0.2">
      <c r="B105" s="1" t="s">
        <v>155</v>
      </c>
    </row>
    <row r="106" spans="2:2" x14ac:dyDescent="0.2">
      <c r="B106" s="1" t="s">
        <v>156</v>
      </c>
    </row>
    <row r="107" spans="2:2" x14ac:dyDescent="0.2">
      <c r="B107" s="1" t="s">
        <v>157</v>
      </c>
    </row>
    <row r="108" spans="2:2" x14ac:dyDescent="0.2">
      <c r="B108" s="1" t="s">
        <v>158</v>
      </c>
    </row>
    <row r="109" spans="2:2" x14ac:dyDescent="0.2">
      <c r="B109" s="1" t="s">
        <v>159</v>
      </c>
    </row>
    <row r="110" spans="2:2" x14ac:dyDescent="0.2">
      <c r="B110" s="1" t="s">
        <v>160</v>
      </c>
    </row>
    <row r="111" spans="2:2" x14ac:dyDescent="0.2">
      <c r="B111" s="1" t="s">
        <v>161</v>
      </c>
    </row>
    <row r="112" spans="2:2" x14ac:dyDescent="0.2">
      <c r="B112" s="1" t="s">
        <v>162</v>
      </c>
    </row>
    <row r="113" spans="2:2" x14ac:dyDescent="0.2">
      <c r="B113" s="1" t="s">
        <v>163</v>
      </c>
    </row>
    <row r="114" spans="2:2" x14ac:dyDescent="0.2">
      <c r="B114" s="1" t="s">
        <v>164</v>
      </c>
    </row>
    <row r="115" spans="2:2" x14ac:dyDescent="0.2">
      <c r="B115" s="1" t="s">
        <v>165</v>
      </c>
    </row>
    <row r="116" spans="2:2" x14ac:dyDescent="0.2">
      <c r="B116" s="1" t="s">
        <v>166</v>
      </c>
    </row>
    <row r="117" spans="2:2" x14ac:dyDescent="0.2">
      <c r="B117" s="1" t="s">
        <v>167</v>
      </c>
    </row>
    <row r="118" spans="2:2" x14ac:dyDescent="0.2">
      <c r="B118" s="1" t="s">
        <v>168</v>
      </c>
    </row>
    <row r="119" spans="2:2" x14ac:dyDescent="0.2">
      <c r="B119" s="1" t="s">
        <v>169</v>
      </c>
    </row>
    <row r="120" spans="2:2" x14ac:dyDescent="0.2">
      <c r="B120" s="1" t="s">
        <v>170</v>
      </c>
    </row>
    <row r="121" spans="2:2" x14ac:dyDescent="0.2">
      <c r="B121" s="1" t="s">
        <v>171</v>
      </c>
    </row>
    <row r="122" spans="2:2" x14ac:dyDescent="0.2">
      <c r="B122" s="1" t="s">
        <v>172</v>
      </c>
    </row>
    <row r="123" spans="2:2" x14ac:dyDescent="0.2">
      <c r="B123" s="1" t="s">
        <v>173</v>
      </c>
    </row>
    <row r="124" spans="2:2" x14ac:dyDescent="0.2">
      <c r="B124" s="1" t="s">
        <v>174</v>
      </c>
    </row>
    <row r="125" spans="2:2" x14ac:dyDescent="0.2">
      <c r="B125" s="1" t="s">
        <v>175</v>
      </c>
    </row>
    <row r="126" spans="2:2" x14ac:dyDescent="0.2">
      <c r="B126" s="1" t="s">
        <v>176</v>
      </c>
    </row>
    <row r="127" spans="2:2" x14ac:dyDescent="0.2">
      <c r="B127" s="1" t="s">
        <v>177</v>
      </c>
    </row>
    <row r="128" spans="2:2" x14ac:dyDescent="0.2">
      <c r="B128" s="1" t="s">
        <v>178</v>
      </c>
    </row>
    <row r="129" spans="2:2" x14ac:dyDescent="0.2">
      <c r="B129" s="1" t="s">
        <v>179</v>
      </c>
    </row>
    <row r="130" spans="2:2" x14ac:dyDescent="0.2">
      <c r="B130" s="1" t="s">
        <v>180</v>
      </c>
    </row>
    <row r="131" spans="2:2" x14ac:dyDescent="0.2">
      <c r="B131" s="1" t="s">
        <v>181</v>
      </c>
    </row>
    <row r="132" spans="2:2" x14ac:dyDescent="0.2">
      <c r="B132" s="1" t="s">
        <v>182</v>
      </c>
    </row>
    <row r="133" spans="2:2" x14ac:dyDescent="0.2">
      <c r="B133" s="1" t="s">
        <v>183</v>
      </c>
    </row>
    <row r="134" spans="2:2" x14ac:dyDescent="0.2">
      <c r="B134" s="1" t="s">
        <v>184</v>
      </c>
    </row>
    <row r="135" spans="2:2" x14ac:dyDescent="0.2">
      <c r="B135" s="1" t="s">
        <v>185</v>
      </c>
    </row>
    <row r="136" spans="2:2" x14ac:dyDescent="0.2">
      <c r="B136" s="1" t="s">
        <v>186</v>
      </c>
    </row>
    <row r="137" spans="2:2" x14ac:dyDescent="0.2">
      <c r="B137" s="1" t="s">
        <v>187</v>
      </c>
    </row>
    <row r="138" spans="2:2" x14ac:dyDescent="0.2">
      <c r="B138" s="1" t="s">
        <v>188</v>
      </c>
    </row>
    <row r="139" spans="2:2" x14ac:dyDescent="0.2">
      <c r="B139" s="1" t="s">
        <v>189</v>
      </c>
    </row>
    <row r="140" spans="2:2" x14ac:dyDescent="0.2">
      <c r="B140" s="1" t="s">
        <v>190</v>
      </c>
    </row>
    <row r="141" spans="2:2" x14ac:dyDescent="0.2">
      <c r="B141" s="1" t="s">
        <v>191</v>
      </c>
    </row>
    <row r="142" spans="2:2" x14ac:dyDescent="0.2">
      <c r="B142" s="1" t="s">
        <v>192</v>
      </c>
    </row>
    <row r="143" spans="2:2" x14ac:dyDescent="0.2">
      <c r="B143" s="1" t="s">
        <v>193</v>
      </c>
    </row>
    <row r="144" spans="2:2" x14ac:dyDescent="0.2">
      <c r="B144" s="1" t="s">
        <v>194</v>
      </c>
    </row>
    <row r="145" spans="2:2" x14ac:dyDescent="0.2">
      <c r="B145" s="1" t="s">
        <v>195</v>
      </c>
    </row>
    <row r="146" spans="2:2" x14ac:dyDescent="0.2">
      <c r="B146" s="1" t="s">
        <v>196</v>
      </c>
    </row>
    <row r="147" spans="2:2" x14ac:dyDescent="0.2">
      <c r="B147" s="1" t="s">
        <v>197</v>
      </c>
    </row>
    <row r="148" spans="2:2" x14ac:dyDescent="0.2">
      <c r="B148" s="1" t="s">
        <v>198</v>
      </c>
    </row>
    <row r="149" spans="2:2" x14ac:dyDescent="0.2">
      <c r="B149" s="1" t="s">
        <v>199</v>
      </c>
    </row>
    <row r="150" spans="2:2" x14ac:dyDescent="0.2">
      <c r="B150" s="1" t="s">
        <v>200</v>
      </c>
    </row>
    <row r="151" spans="2:2" x14ac:dyDescent="0.2">
      <c r="B151" s="1" t="s">
        <v>201</v>
      </c>
    </row>
    <row r="152" spans="2:2" x14ac:dyDescent="0.2">
      <c r="B152" s="1" t="s">
        <v>202</v>
      </c>
    </row>
    <row r="153" spans="2:2" x14ac:dyDescent="0.2">
      <c r="B153" s="1" t="s">
        <v>203</v>
      </c>
    </row>
    <row r="154" spans="2:2" x14ac:dyDescent="0.2">
      <c r="B154" s="1" t="s">
        <v>204</v>
      </c>
    </row>
    <row r="155" spans="2:2" x14ac:dyDescent="0.2">
      <c r="B155" s="1" t="s">
        <v>205</v>
      </c>
    </row>
    <row r="156" spans="2:2" x14ac:dyDescent="0.2">
      <c r="B156" s="1" t="s">
        <v>206</v>
      </c>
    </row>
    <row r="157" spans="2:2" x14ac:dyDescent="0.2">
      <c r="B157" s="1" t="s">
        <v>207</v>
      </c>
    </row>
    <row r="158" spans="2:2" x14ac:dyDescent="0.2">
      <c r="B158" s="1" t="s">
        <v>208</v>
      </c>
    </row>
    <row r="159" spans="2:2" x14ac:dyDescent="0.2">
      <c r="B159" s="1"/>
    </row>
    <row r="160" spans="2:2" x14ac:dyDescent="0.2">
      <c r="B160" s="1"/>
    </row>
    <row r="161" spans="2:2" x14ac:dyDescent="0.2">
      <c r="B161" s="1"/>
    </row>
    <row r="162" spans="2:2" x14ac:dyDescent="0.2">
      <c r="B162" s="1"/>
    </row>
    <row r="163" spans="2:2" x14ac:dyDescent="0.2">
      <c r="B163" s="1"/>
    </row>
    <row r="164" spans="2:2" x14ac:dyDescent="0.2">
      <c r="B164" s="1"/>
    </row>
    <row r="165" spans="2:2" x14ac:dyDescent="0.2">
      <c r="B165" s="1"/>
    </row>
    <row r="166" spans="2:2" x14ac:dyDescent="0.2">
      <c r="B166" s="1"/>
    </row>
    <row r="167" spans="2:2" x14ac:dyDescent="0.2">
      <c r="B167" s="1"/>
    </row>
    <row r="168" spans="2:2" x14ac:dyDescent="0.2">
      <c r="B168" s="1"/>
    </row>
    <row r="169" spans="2:2" x14ac:dyDescent="0.2">
      <c r="B169" s="1"/>
    </row>
    <row r="170" spans="2:2" x14ac:dyDescent="0.2">
      <c r="B170" s="1"/>
    </row>
    <row r="171" spans="2:2" x14ac:dyDescent="0.2">
      <c r="B171" s="1"/>
    </row>
    <row r="172" spans="2:2" x14ac:dyDescent="0.2">
      <c r="B172" s="1"/>
    </row>
    <row r="173" spans="2:2" x14ac:dyDescent="0.2">
      <c r="B173" s="1"/>
    </row>
    <row r="174" spans="2:2" x14ac:dyDescent="0.2">
      <c r="B174" s="1"/>
    </row>
    <row r="175" spans="2:2" x14ac:dyDescent="0.2">
      <c r="B175" s="1"/>
    </row>
    <row r="176" spans="2:2" x14ac:dyDescent="0.2">
      <c r="B176" s="1"/>
    </row>
    <row r="184" spans="2:2" x14ac:dyDescent="0.2">
      <c r="B184" s="1"/>
    </row>
  </sheetData>
  <sheetProtection password="DC4E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CONTROL MMTO H1</vt:lpstr>
      <vt:lpstr>CONTROL MMTO H2</vt:lpstr>
      <vt:lpstr>CONTROL MTTO H3</vt:lpstr>
      <vt:lpstr>menus</vt:lpstr>
      <vt:lpstr>'CONTROL MMTO H2'!Área_de_impresión</vt:lpstr>
      <vt:lpstr>'CONTROL MMTO H2'!Títulos_a_imprimir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Vehicle Maintenance Log</dc:title>
  <dc:creator>Planilla excel</dc:creator>
  <dc:description>(c) 2012 Vertex42 LLC.</dc:description>
  <cp:lastModifiedBy>USUARIO</cp:lastModifiedBy>
  <cp:lastPrinted>2012-11-26T20:26:17Z</cp:lastPrinted>
  <dcterms:created xsi:type="dcterms:W3CDTF">2012-05-02T19:15:18Z</dcterms:created>
  <dcterms:modified xsi:type="dcterms:W3CDTF">2020-06-17T17:12:13Z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2012 Vertex42 LLC</vt:lpwstr>
  </property>
  <property fmtid="{D5CDD505-2E9C-101B-9397-08002B2CF9AE}" pid="3" name="Version">
    <vt:lpwstr>1.0.0</vt:lpwstr>
  </property>
</Properties>
</file>